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mc:AlternateContent xmlns:mc="http://schemas.openxmlformats.org/markup-compatibility/2006">
    <mc:Choice Requires="x15">
      <x15ac:absPath xmlns:x15ac="http://schemas.microsoft.com/office/spreadsheetml/2010/11/ac" url="H:\Parish Annual Report\Annual Report 2026\"/>
    </mc:Choice>
  </mc:AlternateContent>
  <xr:revisionPtr revIDLastSave="0" documentId="13_ncr:1_{17965E17-56FB-4398-AA57-01E90039FB13}" xr6:coauthVersionLast="47" xr6:coauthVersionMax="47" xr10:uidLastSave="{00000000-0000-0000-0000-000000000000}"/>
  <bookViews>
    <workbookView xWindow="-120" yWindow="-120" windowWidth="29040" windowHeight="15720" tabRatio="929" xr2:uid="{00000000-000D-0000-FFFF-FFFF00000000}"/>
  </bookViews>
  <sheets>
    <sheet name="Instructions" sheetId="31" r:id="rId1"/>
    <sheet name="Cover" sheetId="1" r:id="rId2"/>
    <sheet name="Financial Summary" sheetId="27" r:id="rId3"/>
    <sheet name="Balance Sheet " sheetId="19" r:id="rId4"/>
    <sheet name="IS Summary " sheetId="24" r:id="rId5"/>
    <sheet name="Income Detail" sheetId="3" r:id="rId6"/>
    <sheet name="Expense Detail" sheetId="4" r:id="rId7"/>
    <sheet name="Bank and Credit Card" sheetId="25" r:id="rId8"/>
    <sheet name="Assessment" sheetId="28" r:id="rId9"/>
    <sheet name="Sample -Parish Report" sheetId="29" r:id="rId10"/>
    <sheet name="Trial Balance" sheetId="30" r:id="rId11"/>
  </sheets>
  <definedNames>
    <definedName name="_xlnm._FilterDatabase" localSheetId="1" hidden="1">Cover!$W$119:$W$191</definedName>
    <definedName name="OLE_LINK1" localSheetId="0">Instructions!$C$4</definedName>
    <definedName name="_xlnm.Print_Area" localSheetId="8">Assessment!$B$2:$K$38</definedName>
    <definedName name="_xlnm.Print_Area" localSheetId="3">'Balance Sheet '!$B$1:$I$82</definedName>
    <definedName name="_xlnm.Print_Area" localSheetId="7">'Bank and Credit Card'!$B$2:$E$38</definedName>
    <definedName name="_xlnm.Print_Area" localSheetId="1">Cover!$A$9:$L$113</definedName>
    <definedName name="_xlnm.Print_Area" localSheetId="6">'Expense Detail'!$B$9:$H$115</definedName>
    <definedName name="_xlnm.Print_Area" localSheetId="2">'Financial Summary'!$B$1:$O$47</definedName>
    <definedName name="_xlnm.Print_Area" localSheetId="5">'Income Detail'!$B$1:$G$79</definedName>
    <definedName name="_xlnm.Print_Area" localSheetId="0">Instructions!$B$4:$K$36</definedName>
    <definedName name="_xlnm.Print_Area" localSheetId="4">'IS Summary '!$B$2:$G$57</definedName>
    <definedName name="_xlnm.Print_Area" localSheetId="9">'Sample -Parish Report'!$B$2:$J$62</definedName>
    <definedName name="_xlnm.Print_Area">#REF!</definedName>
    <definedName name="_xlnm.Print_Titles" localSheetId="8">Assessment!$3:$6</definedName>
    <definedName name="_xlnm.Print_Titles" localSheetId="3">'Balance Sheet '!$2:$8</definedName>
    <definedName name="_xlnm.Print_Titles" localSheetId="7">'Bank and Credit Card'!$3:$8</definedName>
    <definedName name="_xlnm.Print_Titles" localSheetId="1">Cover!$1:$8</definedName>
    <definedName name="_xlnm.Print_Titles" localSheetId="6">'Expense Detail'!$1:$8</definedName>
    <definedName name="_xlnm.Print_Titles" localSheetId="2">'Financial Summary'!$2:$8</definedName>
    <definedName name="_xlnm.Print_Titles" localSheetId="5">'Income Detail'!$1:$7</definedName>
    <definedName name="_xlnm.Print_Titles" localSheetId="0">Instructions!$2:$3</definedName>
    <definedName name="_xlnm.Print_Titles" localSheetId="4">'IS Summary '!$2:$7</definedName>
    <definedName name="_xlnm.Print_Titles" localSheetId="9">'Sample -Parish Report'!$2:$33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4" l="1"/>
  <c r="J10" i="27"/>
  <c r="J14" i="27" s="1"/>
  <c r="J16" i="27"/>
  <c r="L16" i="27" s="1"/>
  <c r="H16" i="27"/>
  <c r="H17" i="29"/>
  <c r="G17" i="29"/>
  <c r="K39" i="3"/>
  <c r="K40" i="3"/>
  <c r="K38" i="3"/>
  <c r="F63" i="19"/>
  <c r="E63" i="19"/>
  <c r="H30" i="19"/>
  <c r="H63" i="19" s="1"/>
  <c r="D44" i="24"/>
  <c r="E44" i="24"/>
  <c r="G44" i="24" s="1"/>
  <c r="E74" i="3"/>
  <c r="D74" i="3"/>
  <c r="F62" i="19"/>
  <c r="K11" i="3"/>
  <c r="K10" i="3"/>
  <c r="H31" i="19"/>
  <c r="H29" i="19"/>
  <c r="G18" i="3"/>
  <c r="D19" i="3"/>
  <c r="X196" i="1"/>
  <c r="E62" i="19"/>
  <c r="G10" i="29"/>
  <c r="J13" i="27"/>
  <c r="J12" i="27"/>
  <c r="H13" i="27"/>
  <c r="H12" i="27"/>
  <c r="H11" i="27"/>
  <c r="H13" i="19"/>
  <c r="H10" i="27"/>
  <c r="H14" i="27" s="1"/>
  <c r="I50" i="27"/>
  <c r="I51" i="27" s="1"/>
  <c r="H66" i="4"/>
  <c r="H65" i="4"/>
  <c r="H64" i="4"/>
  <c r="H63" i="4"/>
  <c r="H62" i="4"/>
  <c r="H61" i="4"/>
  <c r="H60" i="4"/>
  <c r="H103" i="4"/>
  <c r="H104" i="4" s="1"/>
  <c r="E41" i="3"/>
  <c r="E13" i="24" s="1"/>
  <c r="J20" i="27" s="1"/>
  <c r="E92" i="4"/>
  <c r="E35" i="24" s="1"/>
  <c r="G35" i="24" s="1"/>
  <c r="H26" i="29"/>
  <c r="H25" i="29"/>
  <c r="H27" i="29" s="1"/>
  <c r="H23" i="29"/>
  <c r="H19" i="29"/>
  <c r="J19" i="29"/>
  <c r="H18" i="29"/>
  <c r="H16" i="29"/>
  <c r="H20" i="29" s="1"/>
  <c r="G26" i="29"/>
  <c r="G25" i="29"/>
  <c r="G23" i="29"/>
  <c r="J23" i="29" s="1"/>
  <c r="J27" i="29" s="1"/>
  <c r="G19" i="29"/>
  <c r="G18" i="29"/>
  <c r="G16" i="29"/>
  <c r="H13" i="29"/>
  <c r="H14" i="29" s="1"/>
  <c r="H12" i="29"/>
  <c r="H11" i="29"/>
  <c r="H9" i="29"/>
  <c r="G12" i="29"/>
  <c r="G13" i="29"/>
  <c r="J13" i="29" s="1"/>
  <c r="G11" i="29"/>
  <c r="J11" i="29" s="1"/>
  <c r="G9" i="29"/>
  <c r="E56" i="24"/>
  <c r="J50" i="27" s="1"/>
  <c r="D56" i="24"/>
  <c r="H50" i="27" s="1"/>
  <c r="E114" i="4"/>
  <c r="E111" i="4"/>
  <c r="D111" i="4"/>
  <c r="D50" i="24" s="1"/>
  <c r="D114" i="4"/>
  <c r="H113" i="4"/>
  <c r="H114" i="4" s="1"/>
  <c r="H110" i="4"/>
  <c r="H111" i="4"/>
  <c r="D92" i="4"/>
  <c r="D35" i="24" s="1"/>
  <c r="E101" i="4"/>
  <c r="E37" i="24" s="1"/>
  <c r="D101" i="4"/>
  <c r="D37" i="24" s="1"/>
  <c r="E86" i="4"/>
  <c r="E34" i="24" s="1"/>
  <c r="D86" i="4"/>
  <c r="D34" i="24" s="1"/>
  <c r="E45" i="19"/>
  <c r="E64" i="19"/>
  <c r="E11" i="24"/>
  <c r="I55" i="29"/>
  <c r="B2" i="29"/>
  <c r="B3" i="25"/>
  <c r="E3" i="28"/>
  <c r="E28" i="4"/>
  <c r="E24" i="24" s="1"/>
  <c r="J27" i="27" s="1"/>
  <c r="H43" i="29" s="1"/>
  <c r="D28" i="4"/>
  <c r="D24" i="24" s="1"/>
  <c r="E77" i="3"/>
  <c r="E45" i="24" s="1"/>
  <c r="D77" i="3"/>
  <c r="D45" i="24" s="1"/>
  <c r="B1" i="4"/>
  <c r="E2" i="27"/>
  <c r="C2" i="24"/>
  <c r="D2" i="19"/>
  <c r="G37" i="3"/>
  <c r="G36" i="3"/>
  <c r="G35" i="3"/>
  <c r="G13" i="3"/>
  <c r="G12" i="3"/>
  <c r="G11" i="3"/>
  <c r="D14" i="3"/>
  <c r="D9" i="24" s="1"/>
  <c r="G63" i="3"/>
  <c r="E64" i="3"/>
  <c r="E18" i="24" s="1"/>
  <c r="D64" i="3"/>
  <c r="D18" i="24" s="1"/>
  <c r="H36" i="4"/>
  <c r="H18" i="4"/>
  <c r="H100" i="4"/>
  <c r="H77" i="4"/>
  <c r="H76" i="4"/>
  <c r="H75" i="4"/>
  <c r="H78" i="4" s="1"/>
  <c r="E36" i="24"/>
  <c r="E30" i="24"/>
  <c r="E27" i="24"/>
  <c r="E26" i="24"/>
  <c r="E23" i="24"/>
  <c r="D29" i="24"/>
  <c r="D28" i="24"/>
  <c r="D13" i="24"/>
  <c r="H22" i="27" s="1"/>
  <c r="G37" i="29" s="1"/>
  <c r="E12" i="24"/>
  <c r="E10" i="24"/>
  <c r="J28" i="27" s="1"/>
  <c r="E9" i="24"/>
  <c r="D15" i="24"/>
  <c r="D14" i="24"/>
  <c r="E22" i="24"/>
  <c r="J26" i="27" s="1"/>
  <c r="H42" i="29" s="1"/>
  <c r="E108" i="4"/>
  <c r="E49" i="24" s="1"/>
  <c r="G49" i="24" s="1"/>
  <c r="H107" i="4"/>
  <c r="H80" i="4"/>
  <c r="G62" i="3"/>
  <c r="G64" i="3"/>
  <c r="G76" i="3"/>
  <c r="G73" i="3"/>
  <c r="G70" i="3"/>
  <c r="G67" i="3"/>
  <c r="G66" i="3"/>
  <c r="G59" i="3"/>
  <c r="G58" i="3"/>
  <c r="G55" i="3"/>
  <c r="G54" i="3"/>
  <c r="G53" i="3"/>
  <c r="G50" i="3"/>
  <c r="G49" i="3"/>
  <c r="G46" i="3"/>
  <c r="G45" i="3"/>
  <c r="G44" i="3"/>
  <c r="G43" i="3"/>
  <c r="G40" i="3"/>
  <c r="G39" i="3"/>
  <c r="G38" i="3"/>
  <c r="G33" i="3"/>
  <c r="G32" i="3"/>
  <c r="G29" i="3"/>
  <c r="G28" i="3"/>
  <c r="G27" i="3"/>
  <c r="G24" i="3"/>
  <c r="G23" i="3"/>
  <c r="G22" i="3"/>
  <c r="G21" i="3"/>
  <c r="G17" i="3"/>
  <c r="G16" i="3"/>
  <c r="G10" i="3"/>
  <c r="D71" i="3"/>
  <c r="G71" i="3" s="1"/>
  <c r="E71" i="3"/>
  <c r="E43" i="24" s="1"/>
  <c r="E68" i="3"/>
  <c r="D68" i="3"/>
  <c r="D42" i="24" s="1"/>
  <c r="H10" i="4"/>
  <c r="H11" i="4"/>
  <c r="H12" i="4"/>
  <c r="H13" i="4"/>
  <c r="D14" i="4"/>
  <c r="D22" i="24" s="1"/>
  <c r="H16" i="4"/>
  <c r="H19" i="4"/>
  <c r="H20" i="4"/>
  <c r="D21" i="4"/>
  <c r="D23" i="24" s="1"/>
  <c r="H23" i="4"/>
  <c r="H24" i="4"/>
  <c r="H25" i="4"/>
  <c r="H26" i="4"/>
  <c r="H27" i="4"/>
  <c r="H30" i="4"/>
  <c r="H31" i="4"/>
  <c r="H33" i="4" s="1"/>
  <c r="H32" i="4"/>
  <c r="D33" i="4"/>
  <c r="D25" i="24" s="1"/>
  <c r="E25" i="24"/>
  <c r="H74" i="4"/>
  <c r="D78" i="4"/>
  <c r="D33" i="24" s="1"/>
  <c r="E78" i="4"/>
  <c r="E33" i="24" s="1"/>
  <c r="D67" i="4"/>
  <c r="D31" i="24"/>
  <c r="E67" i="4"/>
  <c r="E31" i="24" s="1"/>
  <c r="H69" i="4"/>
  <c r="H70" i="4"/>
  <c r="H71" i="4"/>
  <c r="D72" i="4"/>
  <c r="D32" i="24" s="1"/>
  <c r="E72" i="4"/>
  <c r="E32" i="24" s="1"/>
  <c r="H88" i="4"/>
  <c r="H81" i="4"/>
  <c r="H84" i="4"/>
  <c r="H85" i="4"/>
  <c r="H89" i="4"/>
  <c r="H90" i="4"/>
  <c r="H82" i="4"/>
  <c r="H119" i="4" s="1"/>
  <c r="H91" i="4"/>
  <c r="H83" i="4"/>
  <c r="H46" i="4"/>
  <c r="H48" i="4" s="1"/>
  <c r="H47" i="4"/>
  <c r="E48" i="4"/>
  <c r="E28" i="24" s="1"/>
  <c r="G28" i="24" s="1"/>
  <c r="H50" i="4"/>
  <c r="H51" i="4"/>
  <c r="H54" i="4" s="1"/>
  <c r="H52" i="4"/>
  <c r="H53" i="4"/>
  <c r="E54" i="4"/>
  <c r="E29" i="24" s="1"/>
  <c r="G29" i="24" s="1"/>
  <c r="H56" i="4"/>
  <c r="H57" i="4"/>
  <c r="D58" i="4"/>
  <c r="D30" i="24" s="1"/>
  <c r="H35" i="4"/>
  <c r="H37" i="4"/>
  <c r="H38" i="4"/>
  <c r="D39" i="4"/>
  <c r="D26" i="24" s="1"/>
  <c r="H41" i="4"/>
  <c r="H44" i="4"/>
  <c r="H42" i="4"/>
  <c r="H43" i="4"/>
  <c r="D44" i="4"/>
  <c r="D27" i="24" s="1"/>
  <c r="H99" i="4"/>
  <c r="H94" i="4"/>
  <c r="H95" i="4"/>
  <c r="H96" i="4"/>
  <c r="D97" i="4"/>
  <c r="D36" i="24" s="1"/>
  <c r="G36" i="24" s="1"/>
  <c r="D104" i="4"/>
  <c r="D48" i="24" s="1"/>
  <c r="E104" i="4"/>
  <c r="E48" i="24" s="1"/>
  <c r="B1" i="3"/>
  <c r="D25" i="3"/>
  <c r="G25" i="3" s="1"/>
  <c r="E47" i="3"/>
  <c r="G47" i="3" s="1"/>
  <c r="E51" i="3"/>
  <c r="G51" i="3" s="1"/>
  <c r="D30" i="3"/>
  <c r="G30" i="3" s="1"/>
  <c r="D56" i="3"/>
  <c r="D16" i="24" s="1"/>
  <c r="E56" i="3"/>
  <c r="E16" i="24" s="1"/>
  <c r="D60" i="3"/>
  <c r="D17" i="24" s="1"/>
  <c r="E60" i="3"/>
  <c r="E17" i="24" s="1"/>
  <c r="H11" i="19"/>
  <c r="H14" i="19"/>
  <c r="H15" i="19"/>
  <c r="H16" i="19"/>
  <c r="H17" i="19"/>
  <c r="H18" i="19"/>
  <c r="H19" i="19"/>
  <c r="E20" i="19"/>
  <c r="E50" i="19" s="1"/>
  <c r="H23" i="19"/>
  <c r="H24" i="19"/>
  <c r="H37" i="19" s="1"/>
  <c r="H25" i="19"/>
  <c r="H26" i="19"/>
  <c r="H27" i="19"/>
  <c r="H32" i="19"/>
  <c r="H33" i="19"/>
  <c r="H34" i="19"/>
  <c r="H35" i="19"/>
  <c r="H36" i="19"/>
  <c r="E37" i="19"/>
  <c r="E47" i="19"/>
  <c r="F37" i="19"/>
  <c r="H43" i="19"/>
  <c r="H44" i="19"/>
  <c r="F45" i="19"/>
  <c r="F64" i="19" s="1"/>
  <c r="H57" i="19"/>
  <c r="H58" i="19"/>
  <c r="H59" i="19"/>
  <c r="W196" i="1"/>
  <c r="H41" i="19"/>
  <c r="H45" i="19" s="1"/>
  <c r="H64" i="19" s="1"/>
  <c r="H106" i="4"/>
  <c r="D108" i="4"/>
  <c r="D49" i="24" s="1"/>
  <c r="E50" i="24"/>
  <c r="J11" i="27"/>
  <c r="H10" i="29"/>
  <c r="F20" i="19"/>
  <c r="H12" i="19"/>
  <c r="J26" i="29"/>
  <c r="D10" i="24"/>
  <c r="G19" i="3"/>
  <c r="H101" i="4"/>
  <c r="G27" i="29"/>
  <c r="J25" i="29"/>
  <c r="D43" i="24"/>
  <c r="G74" i="3"/>
  <c r="J12" i="29"/>
  <c r="J17" i="29"/>
  <c r="J18" i="29"/>
  <c r="L12" i="27"/>
  <c r="L11" i="27"/>
  <c r="L13" i="27"/>
  <c r="J9" i="29"/>
  <c r="G20" i="29"/>
  <c r="G29" i="29" s="1"/>
  <c r="G37" i="24" l="1"/>
  <c r="H39" i="4"/>
  <c r="H108" i="4"/>
  <c r="H92" i="4"/>
  <c r="H58" i="4"/>
  <c r="H72" i="4"/>
  <c r="G33" i="24"/>
  <c r="G23" i="24"/>
  <c r="G27" i="24"/>
  <c r="J29" i="27"/>
  <c r="H45" i="29" s="1"/>
  <c r="H28" i="27"/>
  <c r="G44" i="29" s="1"/>
  <c r="H28" i="4"/>
  <c r="G50" i="24"/>
  <c r="G56" i="24"/>
  <c r="D51" i="24"/>
  <c r="H86" i="4"/>
  <c r="H14" i="4"/>
  <c r="G25" i="24"/>
  <c r="L50" i="27"/>
  <c r="H97" i="4"/>
  <c r="G26" i="24"/>
  <c r="H21" i="4"/>
  <c r="L10" i="27"/>
  <c r="G14" i="29"/>
  <c r="H20" i="19"/>
  <c r="H50" i="19" s="1"/>
  <c r="L14" i="27"/>
  <c r="G17" i="24"/>
  <c r="D11" i="24"/>
  <c r="G11" i="24" s="1"/>
  <c r="G68" i="3"/>
  <c r="K12" i="3"/>
  <c r="K13" i="3" s="1"/>
  <c r="G43" i="24"/>
  <c r="G18" i="24"/>
  <c r="G60" i="3"/>
  <c r="H23" i="27"/>
  <c r="G38" i="29" s="1"/>
  <c r="G14" i="3"/>
  <c r="J10" i="28" s="1"/>
  <c r="J20" i="28" s="1"/>
  <c r="J30" i="28" s="1"/>
  <c r="G10" i="24"/>
  <c r="G77" i="3"/>
  <c r="K41" i="3"/>
  <c r="G41" i="3"/>
  <c r="H67" i="4"/>
  <c r="G31" i="24"/>
  <c r="E79" i="3"/>
  <c r="E62" i="24" s="1"/>
  <c r="G83" i="3"/>
  <c r="J23" i="27"/>
  <c r="G16" i="24"/>
  <c r="H27" i="27"/>
  <c r="G24" i="24"/>
  <c r="H26" i="27"/>
  <c r="G22" i="24"/>
  <c r="D38" i="24"/>
  <c r="E51" i="24"/>
  <c r="G48" i="24"/>
  <c r="H47" i="19"/>
  <c r="H36" i="27"/>
  <c r="G53" i="29" s="1"/>
  <c r="G32" i="24"/>
  <c r="J30" i="27"/>
  <c r="H31" i="27"/>
  <c r="H29" i="29"/>
  <c r="H29" i="27"/>
  <c r="G30" i="24"/>
  <c r="L28" i="27"/>
  <c r="H44" i="29"/>
  <c r="J44" i="29" s="1"/>
  <c r="G13" i="24"/>
  <c r="G45" i="24"/>
  <c r="D46" i="24"/>
  <c r="E38" i="24"/>
  <c r="H30" i="27"/>
  <c r="H62" i="19"/>
  <c r="J16" i="29"/>
  <c r="J20" i="29" s="1"/>
  <c r="J29" i="29" s="1"/>
  <c r="G9" i="24"/>
  <c r="J31" i="27"/>
  <c r="J10" i="29"/>
  <c r="J14" i="29" s="1"/>
  <c r="D12" i="24"/>
  <c r="H21" i="27" s="1"/>
  <c r="G36" i="29" s="1"/>
  <c r="E14" i="24"/>
  <c r="H20" i="27"/>
  <c r="E42" i="24"/>
  <c r="L38" i="3"/>
  <c r="J21" i="27"/>
  <c r="F47" i="19"/>
  <c r="F50" i="19" s="1"/>
  <c r="D79" i="3"/>
  <c r="G34" i="24"/>
  <c r="G56" i="3"/>
  <c r="E115" i="4"/>
  <c r="E15" i="24"/>
  <c r="G15" i="24" s="1"/>
  <c r="D115" i="4"/>
  <c r="D67" i="24" s="1"/>
  <c r="D68" i="24" l="1"/>
  <c r="D69" i="24" s="1"/>
  <c r="H115" i="4"/>
  <c r="G67" i="24" s="1"/>
  <c r="J32" i="28"/>
  <c r="J34" i="28" s="1"/>
  <c r="E19" i="24"/>
  <c r="E39" i="24" s="1"/>
  <c r="G79" i="3"/>
  <c r="G62" i="24" s="1"/>
  <c r="G38" i="24"/>
  <c r="G81" i="3"/>
  <c r="H47" i="29"/>
  <c r="L31" i="27"/>
  <c r="G47" i="29"/>
  <c r="G43" i="29"/>
  <c r="J43" i="29" s="1"/>
  <c r="L27" i="27"/>
  <c r="J32" i="27"/>
  <c r="D19" i="24"/>
  <c r="G35" i="29"/>
  <c r="G39" i="29" s="1"/>
  <c r="H24" i="27"/>
  <c r="G46" i="29"/>
  <c r="G12" i="24"/>
  <c r="L29" i="27"/>
  <c r="G45" i="29"/>
  <c r="J45" i="29" s="1"/>
  <c r="H38" i="29"/>
  <c r="J38" i="29" s="1"/>
  <c r="L23" i="27"/>
  <c r="H117" i="4"/>
  <c r="E67" i="24"/>
  <c r="G42" i="24"/>
  <c r="E46" i="24"/>
  <c r="G14" i="24"/>
  <c r="J22" i="27"/>
  <c r="L20" i="27"/>
  <c r="H35" i="29"/>
  <c r="J36" i="27"/>
  <c r="E68" i="24"/>
  <c r="G51" i="24"/>
  <c r="D71" i="24"/>
  <c r="D62" i="24"/>
  <c r="H46" i="29"/>
  <c r="L30" i="27"/>
  <c r="E71" i="24"/>
  <c r="L21" i="27"/>
  <c r="H36" i="29"/>
  <c r="J36" i="29" s="1"/>
  <c r="H32" i="27"/>
  <c r="H43" i="27" s="1"/>
  <c r="L26" i="27"/>
  <c r="G42" i="29"/>
  <c r="H35" i="27"/>
  <c r="D53" i="24"/>
  <c r="L58" i="27" l="1"/>
  <c r="H118" i="4"/>
  <c r="G19" i="24"/>
  <c r="G82" i="3"/>
  <c r="G68" i="24"/>
  <c r="G69" i="24" s="1"/>
  <c r="H44" i="27"/>
  <c r="H42" i="27"/>
  <c r="L32" i="27"/>
  <c r="L43" i="27" s="1"/>
  <c r="J42" i="27"/>
  <c r="J41" i="27"/>
  <c r="J44" i="27"/>
  <c r="J43" i="27"/>
  <c r="L22" i="27"/>
  <c r="H37" i="29"/>
  <c r="J37" i="29" s="1"/>
  <c r="J47" i="29"/>
  <c r="J46" i="27"/>
  <c r="G52" i="29"/>
  <c r="G55" i="29" s="1"/>
  <c r="H37" i="27"/>
  <c r="H53" i="29"/>
  <c r="J53" i="29" s="1"/>
  <c r="L36" i="27"/>
  <c r="E69" i="24"/>
  <c r="J35" i="27"/>
  <c r="E63" i="24"/>
  <c r="G46" i="24"/>
  <c r="E53" i="24"/>
  <c r="G48" i="29"/>
  <c r="G49" i="29" s="1"/>
  <c r="J42" i="29"/>
  <c r="J45" i="27"/>
  <c r="J35" i="29"/>
  <c r="H45" i="27"/>
  <c r="G71" i="24"/>
  <c r="D39" i="24"/>
  <c r="D63" i="24"/>
  <c r="D72" i="24" s="1"/>
  <c r="D73" i="24" s="1"/>
  <c r="H33" i="27"/>
  <c r="J46" i="29"/>
  <c r="H48" i="29"/>
  <c r="H41" i="27"/>
  <c r="J24" i="27"/>
  <c r="H46" i="27"/>
  <c r="G63" i="24" l="1"/>
  <c r="G72" i="24" s="1"/>
  <c r="G73" i="24" s="1"/>
  <c r="J39" i="29"/>
  <c r="G57" i="29"/>
  <c r="H39" i="29"/>
  <c r="H49" i="29" s="1"/>
  <c r="L42" i="27"/>
  <c r="L44" i="27"/>
  <c r="L45" i="27"/>
  <c r="L41" i="27"/>
  <c r="L46" i="27"/>
  <c r="J48" i="29"/>
  <c r="G53" i="24"/>
  <c r="E54" i="24"/>
  <c r="E57" i="24" s="1"/>
  <c r="H57" i="27"/>
  <c r="H38" i="27"/>
  <c r="H51" i="27" s="1"/>
  <c r="E72" i="24"/>
  <c r="E73" i="24" s="1"/>
  <c r="E64" i="24"/>
  <c r="J57" i="27"/>
  <c r="L24" i="27"/>
  <c r="L33" i="27" s="1"/>
  <c r="J33" i="27"/>
  <c r="J37" i="27"/>
  <c r="L37" i="27" s="1"/>
  <c r="H52" i="29"/>
  <c r="L35" i="27"/>
  <c r="L57" i="27" s="1"/>
  <c r="J47" i="27"/>
  <c r="D54" i="24"/>
  <c r="D57" i="24" s="1"/>
  <c r="G39" i="24"/>
  <c r="H47" i="27"/>
  <c r="D64" i="24"/>
  <c r="G64" i="24" l="1"/>
  <c r="L47" i="27"/>
  <c r="J58" i="27"/>
  <c r="H55" i="29"/>
  <c r="H57" i="29" s="1"/>
  <c r="J52" i="29"/>
  <c r="J55" i="29" s="1"/>
  <c r="H54" i="27"/>
  <c r="J38" i="27"/>
  <c r="G54" i="24"/>
  <c r="G57" i="24" s="1"/>
  <c r="J49" i="29"/>
  <c r="J57" i="29" l="1"/>
  <c r="L38" i="27"/>
  <c r="J51" i="27"/>
  <c r="J54" i="27" l="1"/>
  <c r="L51" i="27"/>
  <c r="L54"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Maribeth Leonard</author>
  </authors>
  <commentList>
    <comment ref="D12" authorId="0" shapeId="0" xr:uid="{00000000-0006-0000-0100-000001000000}">
      <text>
        <r>
          <rPr>
            <sz val="9"/>
            <color indexed="81"/>
            <rFont val="Tahoma"/>
            <family val="2"/>
          </rPr>
          <t xml:space="preserve">A 2-digit number (the last two digits found on your DIAL Bank Statement)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mleonard</author>
    <author>user5</author>
    <author>Maribeth Leonard</author>
  </authors>
  <commentList>
    <comment ref="C10" authorId="0" shapeId="0" xr:uid="{00000000-0006-0000-0500-000001000000}">
      <text>
        <r>
          <rPr>
            <b/>
            <sz val="11"/>
            <color indexed="81"/>
            <rFont val="Calibri"/>
            <family val="2"/>
          </rPr>
          <t>Sunday Collections</t>
        </r>
        <r>
          <rPr>
            <b/>
            <sz val="8"/>
            <color indexed="81"/>
            <rFont val="Tahoma"/>
            <family val="2"/>
          </rPr>
          <t xml:space="preserve">
</t>
        </r>
        <r>
          <rPr>
            <sz val="11"/>
            <color indexed="81"/>
            <rFont val="Calibri"/>
            <family val="2"/>
          </rPr>
          <t>This is regular offertory received throughout the year for Sundays and Saturday Vigil; Mail and In-Pew Only.  Note: The regular collection on Easter Sunday should be recorded in this account.  If a second collection is taken at Easter, record the amount in Holy Day Collection.</t>
        </r>
        <r>
          <rPr>
            <b/>
            <sz val="9"/>
            <color indexed="81"/>
            <rFont val="Tahoma"/>
            <family val="2"/>
          </rPr>
          <t xml:space="preserve">
</t>
        </r>
      </text>
    </comment>
    <comment ref="C11" authorId="0" shapeId="0" xr:uid="{00000000-0006-0000-0500-000002000000}">
      <text>
        <r>
          <rPr>
            <b/>
            <sz val="11"/>
            <color indexed="81"/>
            <rFont val="Calibri"/>
            <family val="2"/>
          </rPr>
          <t>Sunday Collections</t>
        </r>
        <r>
          <rPr>
            <b/>
            <sz val="8"/>
            <color indexed="81"/>
            <rFont val="Tahoma"/>
            <family val="2"/>
          </rPr>
          <t xml:space="preserve">
</t>
        </r>
        <r>
          <rPr>
            <sz val="11"/>
            <color indexed="81"/>
            <rFont val="Calibri"/>
            <family val="2"/>
          </rPr>
          <t>This is regular offertory received throughout the year for Sundays and Saturday Vigil: Faith Direct, credit card donations, and other EFTs.  Note: The regular collection on Easter Sunday should be recorded in this account.  If a second collection is taken at Easter, record the amount in Holy Day Collection.</t>
        </r>
        <r>
          <rPr>
            <b/>
            <sz val="9"/>
            <color indexed="81"/>
            <rFont val="Tahoma"/>
            <family val="2"/>
          </rPr>
          <t xml:space="preserve">
</t>
        </r>
      </text>
    </comment>
    <comment ref="C12" authorId="1" shapeId="0" xr:uid="{00000000-0006-0000-0500-000003000000}">
      <text>
        <r>
          <rPr>
            <b/>
            <sz val="11"/>
            <color indexed="81"/>
            <rFont val="Calibri"/>
            <family val="2"/>
          </rPr>
          <t>Holy Day Collections</t>
        </r>
        <r>
          <rPr>
            <b/>
            <sz val="8"/>
            <color indexed="81"/>
            <rFont val="Tahoma"/>
            <family val="2"/>
          </rPr>
          <t xml:space="preserve">
</t>
        </r>
        <r>
          <rPr>
            <sz val="11"/>
            <color indexed="81"/>
            <rFont val="Calibri"/>
            <family val="2"/>
          </rPr>
          <t>These are funds received on Holy days not falling on Sunday or for which separate envelopes are received. Specifically, the Solemnity of Mary, Mother of God – Jan 1; the Feast of the Assumption – August 15; Feast of All Saints – November 1; Immaculate Conception – December 8; and Christmas – December 25. 
Note: The regular collection on Easter Sunday should be recorded in General Offertory.  If a second collection at Easter is taken, record the amount here.</t>
        </r>
        <r>
          <rPr>
            <b/>
            <sz val="8"/>
            <color indexed="81"/>
            <rFont val="Tahoma"/>
            <family val="2"/>
          </rPr>
          <t xml:space="preserve">
</t>
        </r>
        <r>
          <rPr>
            <sz val="8"/>
            <color indexed="81"/>
            <rFont val="Tahoma"/>
            <family val="2"/>
          </rPr>
          <t xml:space="preserve">
</t>
        </r>
      </text>
    </comment>
    <comment ref="C13" authorId="1" shapeId="0" xr:uid="{00000000-0006-0000-0500-000004000000}">
      <text>
        <r>
          <rPr>
            <b/>
            <sz val="11"/>
            <color indexed="81"/>
            <rFont val="Calibri"/>
            <family val="2"/>
          </rPr>
          <t>Holy Day Collections</t>
        </r>
        <r>
          <rPr>
            <b/>
            <sz val="8"/>
            <color indexed="81"/>
            <rFont val="Tahoma"/>
            <family val="2"/>
          </rPr>
          <t xml:space="preserve">
</t>
        </r>
        <r>
          <rPr>
            <sz val="11"/>
            <color indexed="81"/>
            <rFont val="Calibri"/>
            <family val="2"/>
          </rPr>
          <t>These are funds received on Holy days not falling on Sunday or for which separate envelopes are received. Specifically, the Solemnity of Mary, Mother of God – Jan 1; the Feast of the Assumption – August 15; Feast of All Saints – November 1; Immaculate Conception – December 8; and Christmas – December 25. 
Note: The regular collection on Easter Sunday should be recorded in General Offertory.  If a second collection at Easter is taken, record the amount here.</t>
        </r>
        <r>
          <rPr>
            <b/>
            <sz val="8"/>
            <color indexed="81"/>
            <rFont val="Tahoma"/>
            <family val="2"/>
          </rPr>
          <t xml:space="preserve">
</t>
        </r>
        <r>
          <rPr>
            <sz val="8"/>
            <color indexed="81"/>
            <rFont val="Tahoma"/>
            <family val="2"/>
          </rPr>
          <t xml:space="preserve">
</t>
        </r>
      </text>
    </comment>
    <comment ref="C16" authorId="1" shapeId="0" xr:uid="{00000000-0006-0000-0500-000005000000}">
      <text>
        <r>
          <rPr>
            <b/>
            <sz val="11"/>
            <color indexed="81"/>
            <rFont val="Calibri"/>
            <family val="2"/>
          </rPr>
          <t>Offerings</t>
        </r>
        <r>
          <rPr>
            <sz val="11"/>
            <color indexed="81"/>
            <rFont val="Calibri"/>
            <family val="2"/>
          </rPr>
          <t xml:space="preserve">
Offerings received for novenas, votive candles, altar flowers, free-will offerings, sacramental services (weddings, baptisms, funerals), etc.</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17" authorId="1" shapeId="0" xr:uid="{00000000-0006-0000-0500-000006000000}">
      <text>
        <r>
          <rPr>
            <b/>
            <sz val="11"/>
            <color indexed="81"/>
            <rFont val="Calibri"/>
            <family val="2"/>
          </rPr>
          <t xml:space="preserve">Music Income
</t>
        </r>
        <r>
          <rPr>
            <sz val="11"/>
            <color indexed="81"/>
            <rFont val="Calibri"/>
            <family val="2"/>
          </rPr>
          <t>Revenue received by the parish to help supplement music costs.</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21" authorId="1" shapeId="0" xr:uid="{00000000-0006-0000-0500-000007000000}">
      <text>
        <r>
          <rPr>
            <b/>
            <sz val="11"/>
            <color indexed="81"/>
            <rFont val="Calibri"/>
            <family val="2"/>
          </rPr>
          <t xml:space="preserve">Religious Ed Income
</t>
        </r>
        <r>
          <rPr>
            <sz val="11"/>
            <color indexed="81"/>
            <rFont val="Calibri"/>
            <family val="2"/>
          </rPr>
          <t xml:space="preserve">Revenue received by the parish to be used toward the expenses of maintaining a religious education program for youth. </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22" authorId="0" shapeId="0" xr:uid="{00000000-0006-0000-0500-000008000000}">
      <text>
        <r>
          <rPr>
            <b/>
            <sz val="11"/>
            <color indexed="81"/>
            <rFont val="Calibri"/>
            <family val="2"/>
          </rPr>
          <t xml:space="preserve">Youth Ministry Income
</t>
        </r>
        <r>
          <rPr>
            <sz val="11"/>
            <color indexed="81"/>
            <rFont val="Calibri"/>
            <family val="2"/>
          </rPr>
          <t xml:space="preserve">Revenue received by the parish to be used toward the expenses of youth ministry. </t>
        </r>
        <r>
          <rPr>
            <b/>
            <sz val="8"/>
            <color indexed="81"/>
            <rFont val="Tahoma"/>
            <family val="2"/>
          </rPr>
          <t xml:space="preserve">
</t>
        </r>
        <r>
          <rPr>
            <sz val="8"/>
            <color indexed="81"/>
            <rFont val="Tahoma"/>
            <family val="2"/>
          </rPr>
          <t xml:space="preserve">
</t>
        </r>
      </text>
    </comment>
    <comment ref="C23" authorId="0" shapeId="0" xr:uid="{00000000-0006-0000-0500-000009000000}">
      <text>
        <r>
          <rPr>
            <b/>
            <sz val="11"/>
            <color indexed="81"/>
            <rFont val="Calibri"/>
            <family val="2"/>
          </rPr>
          <t xml:space="preserve">Young Adult Ministry Income
</t>
        </r>
        <r>
          <rPr>
            <sz val="11"/>
            <color indexed="81"/>
            <rFont val="Calibri"/>
            <family val="2"/>
          </rPr>
          <t xml:space="preserve">Revenue received by the parish to be used toward the expenses of young adult ministry. </t>
        </r>
      </text>
    </comment>
    <comment ref="C24" authorId="0" shapeId="0" xr:uid="{00000000-0006-0000-0500-00000A000000}">
      <text>
        <r>
          <rPr>
            <b/>
            <sz val="11"/>
            <color indexed="81"/>
            <rFont val="Calibri"/>
            <family val="2"/>
          </rPr>
          <t xml:space="preserve">Adult Catechesis/Faith Formation Income
</t>
        </r>
        <r>
          <rPr>
            <sz val="11"/>
            <color indexed="81"/>
            <rFont val="Calibri"/>
            <family val="2"/>
          </rPr>
          <t>Revenue received by the parish to be used toward the expense of maintaining an adult catechesis/faith formation programs, such as RCIA, bible study, guest speakers, retreats, Catholics Come Home, FORMED, etc.</t>
        </r>
        <r>
          <rPr>
            <b/>
            <sz val="8"/>
            <color indexed="81"/>
            <rFont val="Tahoma"/>
            <family val="2"/>
          </rPr>
          <t xml:space="preserve">
</t>
        </r>
        <r>
          <rPr>
            <sz val="8"/>
            <color indexed="81"/>
            <rFont val="Tahoma"/>
            <family val="2"/>
          </rPr>
          <t xml:space="preserve">
</t>
        </r>
      </text>
    </comment>
    <comment ref="C26" authorId="2" shapeId="0" xr:uid="{00000000-0006-0000-0500-00000B000000}">
      <text>
        <r>
          <rPr>
            <b/>
            <sz val="9"/>
            <color indexed="81"/>
            <rFont val="Tahoma"/>
            <family val="2"/>
          </rPr>
          <t>Community/Service Income</t>
        </r>
        <r>
          <rPr>
            <sz val="9"/>
            <color indexed="81"/>
            <rFont val="Tahoma"/>
            <family val="2"/>
          </rPr>
          <t xml:space="preserve">
</t>
        </r>
        <r>
          <rPr>
            <sz val="11"/>
            <color indexed="81"/>
            <rFont val="Calibri"/>
            <family val="2"/>
          </rPr>
          <t xml:space="preserve">Since each parish may operate a multitude of ministries and hold various parish events, this account is used to reflect this diversity.  Record here revenues for Charitable Works, such as donations to missions, poor box, charitable organizations and parish social outreach programs.  Include under Parish Organizations revenues for community-building efforts, such as CYO Sports, Mom’s Group, Men’s Group, Seniors Group, and so on.  Include revenues associated with Parish Events, such as Fall Festival, Golf Tournaments, Lenten Suppers, etc. </t>
        </r>
      </text>
    </comment>
    <comment ref="C32" authorId="1" shapeId="0" xr:uid="{00000000-0006-0000-0500-00000C000000}">
      <text>
        <r>
          <rPr>
            <b/>
            <sz val="11"/>
            <color indexed="81"/>
            <rFont val="Calibri"/>
            <family val="2"/>
          </rPr>
          <t xml:space="preserve">K-8 Tuition &amp; Fees
</t>
        </r>
        <r>
          <rPr>
            <sz val="11"/>
            <color indexed="81"/>
            <rFont val="Calibri"/>
            <family val="2"/>
          </rPr>
          <t xml:space="preserve">This account is for funds received from and for K-8 students as tuition for students’ registration, application, books, technology, etc., for current year.  Gross Tuition should be recorded in this account.  </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33" authorId="1" shapeId="0" xr:uid="{00000000-0006-0000-0500-00000D000000}">
      <text>
        <r>
          <rPr>
            <b/>
            <sz val="11"/>
            <color indexed="81"/>
            <rFont val="Calibri"/>
            <family val="2"/>
          </rPr>
          <t xml:space="preserve">Pre-school Tuition &amp; Fees
</t>
        </r>
        <r>
          <rPr>
            <sz val="11"/>
            <color indexed="81"/>
            <rFont val="Calibri"/>
            <family val="2"/>
          </rPr>
          <t xml:space="preserve">Funds received from and for pre-school as tuition for the current school year. </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34" authorId="1" shapeId="0" xr:uid="{00000000-0006-0000-0500-00000E000000}">
      <text>
        <r>
          <rPr>
            <b/>
            <sz val="11"/>
            <color indexed="81"/>
            <rFont val="Calibri"/>
            <family val="2"/>
          </rPr>
          <t xml:space="preserve">Financial Aid Funding
</t>
        </r>
        <r>
          <rPr>
            <sz val="11"/>
            <color indexed="81"/>
            <rFont val="Calibri"/>
            <family val="2"/>
          </rPr>
          <t>This includes tuition aid received from the diocese, parish and any other source to provide tuition assistance to students and families. Note: Required Tier 3 subaccounts should be created for Diocesan Tuition Assistance, Parish Tuition Assistance and Other Tuition Assistance.</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38" authorId="1" shapeId="0" xr:uid="{00000000-0006-0000-0500-00000F000000}">
      <text>
        <r>
          <rPr>
            <b/>
            <sz val="11"/>
            <color indexed="81"/>
            <rFont val="Calibri"/>
            <family val="2"/>
          </rPr>
          <t xml:space="preserve">FINANCIAL AID GRANTED (CONTRA REVENUE)
</t>
        </r>
        <r>
          <rPr>
            <sz val="11"/>
            <color indexed="81"/>
            <rFont val="Calibri"/>
            <family val="2"/>
          </rPr>
          <t>This account will be used to record all tuition aid granted to any specific child or family from the Financial Aid Funding account or scholarship funds.  This is a debit balance account.</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39" authorId="1" shapeId="0" xr:uid="{00000000-0006-0000-0500-000010000000}">
      <text>
        <r>
          <rPr>
            <b/>
            <sz val="11"/>
            <color indexed="81"/>
            <rFont val="Calibri"/>
            <family val="2"/>
          </rPr>
          <t xml:space="preserve">Tuition Discounts (Contra Revenue)
</t>
        </r>
        <r>
          <rPr>
            <sz val="11"/>
            <color indexed="81"/>
            <rFont val="Calibri"/>
            <family val="2"/>
          </rPr>
          <t>This includes discounts given to school teachers and staff whose children are enrolled in the school, prepaid tuition discounts, and any other discount that may be given. This is a debit balance account.</t>
        </r>
        <r>
          <rPr>
            <b/>
            <sz val="11"/>
            <color indexed="81"/>
            <rFont val="Calibri"/>
            <family val="2"/>
          </rPr>
          <t xml:space="preserve">
</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40" authorId="1" shapeId="0" xr:uid="{00000000-0006-0000-0500-000011000000}">
      <text>
        <r>
          <rPr>
            <b/>
            <sz val="11"/>
            <color indexed="81"/>
            <rFont val="Calibri"/>
            <family val="2"/>
          </rPr>
          <t xml:space="preserve">Uncollected Tuition (Contra Revenue)
</t>
        </r>
        <r>
          <rPr>
            <sz val="11"/>
            <color indexed="81"/>
            <rFont val="Calibri"/>
            <family val="2"/>
          </rPr>
          <t>This account should be used for the write-off of current year tuition which is deemed uncollectable. This is a debit balance account.</t>
        </r>
        <r>
          <rPr>
            <b/>
            <sz val="11"/>
            <color indexed="81"/>
            <rFont val="Calibri"/>
            <family val="2"/>
          </rPr>
          <t xml:space="preserve">
</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43" authorId="1" shapeId="0" xr:uid="{00000000-0006-0000-0500-000012000000}">
      <text>
        <r>
          <rPr>
            <b/>
            <sz val="11"/>
            <color indexed="81"/>
            <rFont val="Calibri"/>
            <family val="2"/>
          </rPr>
          <t xml:space="preserve">Cafeteria
</t>
        </r>
        <r>
          <rPr>
            <sz val="11"/>
            <color indexed="81"/>
            <rFont val="Calibri"/>
            <family val="2"/>
          </rPr>
          <t xml:space="preserve">Revenue received for cafeteria program. </t>
        </r>
        <r>
          <rPr>
            <b/>
            <sz val="8"/>
            <color indexed="81"/>
            <rFont val="Tahoma"/>
            <family val="2"/>
          </rPr>
          <t xml:space="preserve">
</t>
        </r>
        <r>
          <rPr>
            <sz val="8"/>
            <color indexed="81"/>
            <rFont val="Tahoma"/>
            <family val="2"/>
          </rPr>
          <t xml:space="preserve">
</t>
        </r>
      </text>
    </comment>
    <comment ref="C44" authorId="1" shapeId="0" xr:uid="{00000000-0006-0000-0500-000013000000}">
      <text>
        <r>
          <rPr>
            <b/>
            <sz val="11"/>
            <color indexed="81"/>
            <rFont val="Calibri"/>
            <family val="2"/>
          </rPr>
          <t xml:space="preserve">Extended Day
</t>
        </r>
        <r>
          <rPr>
            <sz val="11"/>
            <color indexed="81"/>
            <rFont val="Calibri"/>
            <family val="2"/>
          </rPr>
          <t>This account is for funds received from students participating in the before and after school care program.</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45" authorId="1" shapeId="0" xr:uid="{00000000-0006-0000-0500-000014000000}">
      <text>
        <r>
          <rPr>
            <b/>
            <sz val="11"/>
            <color indexed="81"/>
            <rFont val="Calibri"/>
            <family val="2"/>
          </rPr>
          <t xml:space="preserve">Student Activities/Student Groups
</t>
        </r>
        <r>
          <rPr>
            <sz val="11"/>
            <color indexed="81"/>
            <rFont val="Calibri"/>
            <family val="2"/>
          </rPr>
          <t>Revenues for student activities within the school day such as yearbook, school store, learning center, field trips, and athletic programs. And for student groups outside of the school day, such as chess club and athletic programs.</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46" authorId="0" shapeId="0" xr:uid="{00000000-0006-0000-0500-000015000000}">
      <text>
        <r>
          <rPr>
            <b/>
            <sz val="11"/>
            <color indexed="81"/>
            <rFont val="Calibri"/>
            <family val="2"/>
          </rPr>
          <t xml:space="preserve">Other: 
</t>
        </r>
        <r>
          <rPr>
            <sz val="11"/>
            <color indexed="81"/>
            <rFont val="Calibri"/>
            <family val="2"/>
          </rPr>
          <t>All other activity not included in"defined" subaccounts.</t>
        </r>
        <r>
          <rPr>
            <sz val="8"/>
            <color indexed="81"/>
            <rFont val="Tahoma"/>
            <family val="2"/>
          </rPr>
          <t xml:space="preserve">
</t>
        </r>
      </text>
    </comment>
    <comment ref="C49" authorId="1" shapeId="0" xr:uid="{00000000-0006-0000-0500-000016000000}">
      <text>
        <r>
          <rPr>
            <b/>
            <sz val="11"/>
            <color indexed="81"/>
            <rFont val="Calibri"/>
            <family val="2"/>
          </rPr>
          <t xml:space="preserve">Cash
</t>
        </r>
        <r>
          <rPr>
            <sz val="11"/>
            <color indexed="81"/>
            <rFont val="Calibri"/>
            <family val="2"/>
          </rPr>
          <t>Record any cash funds received from the parish to the school to cover school operating expense.</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50" authorId="1" shapeId="0" xr:uid="{00000000-0006-0000-0500-000017000000}">
      <text>
        <r>
          <rPr>
            <b/>
            <sz val="11"/>
            <color indexed="81"/>
            <rFont val="Calibri"/>
            <family val="2"/>
          </rPr>
          <t xml:space="preserve">Donated Services
</t>
        </r>
        <r>
          <rPr>
            <sz val="11"/>
            <color indexed="81"/>
            <rFont val="Calibri"/>
            <family val="2"/>
          </rPr>
          <t>If the payment is made directly by the parish, a journal entry will be required because the cash does not flow through the school’s checking account.  Use this account to “charge” the school for use of parish staff, services and any expenses paid by the Parish for school operations.</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53" authorId="1" shapeId="0" xr:uid="{00000000-0006-0000-0500-000018000000}">
      <text>
        <r>
          <rPr>
            <b/>
            <sz val="11"/>
            <color indexed="81"/>
            <rFont val="Calibri"/>
            <family val="2"/>
          </rPr>
          <t xml:space="preserve">Donations - Unrestricted
</t>
        </r>
        <r>
          <rPr>
            <sz val="11"/>
            <color indexed="81"/>
            <rFont val="Calibri"/>
            <family val="2"/>
          </rPr>
          <t>Unrestricted gifts received outside of regular offertory gifts, including but not limited to  year-end gifts; parish needs; Catholic Herald; donations received from other parishes; one-time donations (with no restriction).</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54" authorId="1" shapeId="0" xr:uid="{00000000-0006-0000-0500-000019000000}">
      <text>
        <r>
          <rPr>
            <b/>
            <sz val="11"/>
            <color indexed="81"/>
            <rFont val="Calibri"/>
            <family val="2"/>
          </rPr>
          <t xml:space="preserve">Interest - Unrestricted
</t>
        </r>
        <r>
          <rPr>
            <sz val="11"/>
            <color indexed="81"/>
            <rFont val="Calibri"/>
            <family val="2"/>
          </rPr>
          <t>Interest earned on unrestricted savings accounts.</t>
        </r>
        <r>
          <rPr>
            <b/>
            <sz val="11"/>
            <color indexed="81"/>
            <rFont val="Calibri"/>
            <family val="2"/>
          </rPr>
          <t xml:space="preserve">
</t>
        </r>
        <r>
          <rPr>
            <b/>
            <sz val="8"/>
            <color indexed="81"/>
            <rFont val="Tahoma"/>
            <family val="2"/>
          </rPr>
          <t xml:space="preserve">
</t>
        </r>
        <r>
          <rPr>
            <b/>
            <sz val="10"/>
            <color indexed="81"/>
            <rFont val="Tahoma"/>
            <family val="2"/>
          </rPr>
          <t xml:space="preserve">
</t>
        </r>
      </text>
    </comment>
    <comment ref="C55" authorId="1" shapeId="0" xr:uid="{00000000-0006-0000-0500-00001A000000}">
      <text>
        <r>
          <rPr>
            <b/>
            <sz val="11"/>
            <color indexed="81"/>
            <rFont val="Calibri"/>
            <family val="2"/>
          </rPr>
          <t xml:space="preserve">Other Unrestricted Income
</t>
        </r>
        <r>
          <rPr>
            <sz val="11"/>
            <color indexed="81"/>
            <rFont val="Calibri"/>
            <family val="2"/>
          </rPr>
          <t>Revenues that cannot be assigned to any other revenue account. Includes revenue received from bulletin advertising, rental income for parish facilities, priest in residence, etc.</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58" authorId="1" shapeId="0" xr:uid="{00000000-0006-0000-0500-00001B000000}">
      <text>
        <r>
          <rPr>
            <b/>
            <sz val="11"/>
            <color indexed="81"/>
            <rFont val="Calibri"/>
            <family val="2"/>
          </rPr>
          <t>Donations - Restricted</t>
        </r>
        <r>
          <rPr>
            <b/>
            <sz val="8"/>
            <color indexed="81"/>
            <rFont val="Tahoma"/>
            <family val="2"/>
          </rPr>
          <t xml:space="preserve">
</t>
        </r>
        <r>
          <rPr>
            <sz val="11"/>
            <color indexed="81"/>
            <rFont val="Calibri"/>
            <family val="2"/>
          </rPr>
          <t xml:space="preserve">Donor-restricted gifts received outside of regular offertory, including but not limited to one-time donations with restrictions, endowments, grants, scholarships, tuition assistance, etc. Parish second collections that are restricted, e.g., building. Collections for a specific parish ministry such as youth ministry or religious ed, should be recorded in the natural account. Capital Campaigns are recorded under 5100. </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59" authorId="1" shapeId="0" xr:uid="{00000000-0006-0000-0500-00001C000000}">
      <text>
        <r>
          <rPr>
            <b/>
            <sz val="11"/>
            <color indexed="81"/>
            <rFont val="Calibri"/>
            <family val="2"/>
          </rPr>
          <t xml:space="preserve">Interest - Restricted
</t>
        </r>
        <r>
          <rPr>
            <sz val="11"/>
            <color indexed="81"/>
            <rFont val="Calibri"/>
            <family val="2"/>
          </rPr>
          <t>Interest earned on restricted savings accounts.</t>
        </r>
        <r>
          <rPr>
            <b/>
            <sz val="11"/>
            <color indexed="81"/>
            <rFont val="Calibri"/>
            <family val="2"/>
          </rPr>
          <t xml:space="preserve">
</t>
        </r>
        <r>
          <rPr>
            <b/>
            <sz val="8"/>
            <color indexed="81"/>
            <rFont val="Tahoma"/>
            <family val="2"/>
          </rPr>
          <t xml:space="preserve">
</t>
        </r>
        <r>
          <rPr>
            <b/>
            <sz val="10"/>
            <color indexed="81"/>
            <rFont val="Tahoma"/>
            <family val="2"/>
          </rPr>
          <t xml:space="preserve">
</t>
        </r>
        <r>
          <rPr>
            <sz val="8"/>
            <color indexed="81"/>
            <rFont val="Tahoma"/>
            <family val="2"/>
          </rPr>
          <t xml:space="preserve">
</t>
        </r>
      </text>
    </comment>
    <comment ref="C61" authorId="0" shapeId="0" xr:uid="{00000000-0006-0000-0500-00001D000000}">
      <text>
        <r>
          <rPr>
            <b/>
            <sz val="12"/>
            <color indexed="81"/>
            <rFont val="Calibri"/>
            <family val="2"/>
          </rPr>
          <t>Development/Fundraising Income</t>
        </r>
        <r>
          <rPr>
            <b/>
            <sz val="8"/>
            <color indexed="81"/>
            <rFont val="Tahoma"/>
            <family val="2"/>
          </rPr>
          <t xml:space="preserve">
</t>
        </r>
        <r>
          <rPr>
            <sz val="11"/>
            <color indexed="81"/>
            <rFont val="Calibri"/>
            <family val="2"/>
          </rPr>
          <t>Funds received from an annual appeal or annual gifts from alumni, parishioners, parents, etc. Please note that donor funds received for a stated purpose should be recorded in Restricted Income Account. This account is also used for revenue earned from fundraising activities for general parish operations.  Fundraising events for parish organizations accounts should be recorded in the corresponding natural account..</t>
        </r>
        <r>
          <rPr>
            <b/>
            <sz val="8"/>
            <color indexed="81"/>
            <rFont val="Tahoma"/>
            <family val="2"/>
          </rPr>
          <t xml:space="preserve">
</t>
        </r>
        <r>
          <rPr>
            <sz val="8"/>
            <color indexed="81"/>
            <rFont val="Tahoma"/>
            <family val="2"/>
          </rPr>
          <t xml:space="preserve">
</t>
        </r>
      </text>
    </comment>
    <comment ref="C65" authorId="2" shapeId="0" xr:uid="{00000000-0006-0000-0500-00001E000000}">
      <text>
        <r>
          <rPr>
            <b/>
            <sz val="11"/>
            <color indexed="81"/>
            <rFont val="Calibri"/>
            <family val="2"/>
          </rPr>
          <t>Capital Campaigns</t>
        </r>
        <r>
          <rPr>
            <sz val="11"/>
            <color indexed="81"/>
            <rFont val="Calibri"/>
            <family val="2"/>
          </rPr>
          <t xml:space="preserve">
Restricted gifts made in response to a parish-sponsored capital campaign solicitation.</t>
        </r>
      </text>
    </comment>
    <comment ref="C69" authorId="2" shapeId="0" xr:uid="{00000000-0006-0000-0500-00001F000000}">
      <text>
        <r>
          <rPr>
            <b/>
            <sz val="11"/>
            <color indexed="81"/>
            <rFont val="Calibri"/>
            <family val="2"/>
          </rPr>
          <t>Bequests</t>
        </r>
        <r>
          <rPr>
            <sz val="11"/>
            <color indexed="81"/>
            <rFont val="Calibri"/>
            <family val="2"/>
          </rPr>
          <t xml:space="preserve">
Gifts received from wills or sale of any property donated in a will;$10,000 minimum threshold.</t>
        </r>
      </text>
    </comment>
    <comment ref="C72" authorId="2" shapeId="0" xr:uid="{00000000-0006-0000-0500-000020000000}">
      <text>
        <r>
          <rPr>
            <b/>
            <sz val="11"/>
            <color indexed="81"/>
            <rFont val="Calibri"/>
            <family val="2"/>
          </rPr>
          <t>Other Extraordinary Income:</t>
        </r>
        <r>
          <rPr>
            <sz val="11"/>
            <color indexed="81"/>
            <rFont val="Calibri"/>
            <family val="2"/>
          </rPr>
          <t xml:space="preserve">
Proceeds received from insurance claims, other non-operating income, etc.</t>
        </r>
      </text>
    </comment>
    <comment ref="C75" authorId="2" shapeId="0" xr:uid="{00000000-0006-0000-0500-000021000000}">
      <text>
        <r>
          <rPr>
            <b/>
            <sz val="11"/>
            <color indexed="81"/>
            <rFont val="Calibri"/>
            <family val="2"/>
          </rPr>
          <t>Gains/Losses on Investments</t>
        </r>
        <r>
          <rPr>
            <sz val="11"/>
            <color indexed="81"/>
            <rFont val="Calibri"/>
            <family val="2"/>
          </rPr>
          <t xml:space="preserve">
Unrealized gains and losses passed through by CDA Foundation, ADEF and other endowments.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mleonard</author>
    <author>Maribeth Leonard</author>
  </authors>
  <commentList>
    <comment ref="C10" authorId="0" shapeId="0" xr:uid="{00000000-0006-0000-0600-000001000000}">
      <text>
        <r>
          <rPr>
            <b/>
            <sz val="11"/>
            <color indexed="81"/>
            <rFont val="Calibri"/>
            <family val="2"/>
          </rPr>
          <t xml:space="preserve">Salary – Assigned Clergy
</t>
        </r>
        <r>
          <rPr>
            <sz val="11"/>
            <color indexed="81"/>
            <rFont val="Calibri"/>
            <family val="2"/>
          </rPr>
          <t>This account should be used for gross salaries for assigned pastor and parochial vicars.</t>
        </r>
        <r>
          <rPr>
            <b/>
            <sz val="8"/>
            <color indexed="81"/>
            <rFont val="Tahoma"/>
            <family val="2"/>
          </rPr>
          <t xml:space="preserve">
</t>
        </r>
        <r>
          <rPr>
            <sz val="8"/>
            <color indexed="81"/>
            <rFont val="Tahoma"/>
            <family val="2"/>
          </rPr>
          <t xml:space="preserve">
</t>
        </r>
      </text>
    </comment>
    <comment ref="C11" authorId="0" shapeId="0" xr:uid="{00000000-0006-0000-0600-000002000000}">
      <text>
        <r>
          <rPr>
            <b/>
            <sz val="11"/>
            <color indexed="81"/>
            <rFont val="Calibri"/>
            <family val="2"/>
          </rPr>
          <t xml:space="preserve">Health Benefits – Assigned Clergy
</t>
        </r>
        <r>
          <rPr>
            <sz val="11"/>
            <color indexed="81"/>
            <rFont val="Calibri"/>
            <family val="2"/>
          </rPr>
          <t>This account should be used for health benefits for assigned pastor and parochial vicars.</t>
        </r>
        <r>
          <rPr>
            <b/>
            <sz val="8"/>
            <color indexed="81"/>
            <rFont val="Tahoma"/>
            <family val="2"/>
          </rPr>
          <t xml:space="preserve">
</t>
        </r>
        <r>
          <rPr>
            <sz val="8"/>
            <color indexed="81"/>
            <rFont val="Tahoma"/>
            <family val="2"/>
          </rPr>
          <t xml:space="preserve">
</t>
        </r>
      </text>
    </comment>
    <comment ref="C12" authorId="0" shapeId="0" xr:uid="{00000000-0006-0000-0600-000003000000}">
      <text>
        <r>
          <rPr>
            <b/>
            <sz val="11"/>
            <color indexed="81"/>
            <rFont val="Calibri"/>
            <family val="2"/>
          </rPr>
          <t xml:space="preserve">Retirement Benefits – Assigned Clergy
</t>
        </r>
        <r>
          <rPr>
            <sz val="11"/>
            <color indexed="81"/>
            <rFont val="Calibri"/>
            <family val="2"/>
          </rPr>
          <t>This account should be used for amounts paid to the Priest Retirement Plan for assigned pastor and parochial vicars.</t>
        </r>
        <r>
          <rPr>
            <b/>
            <sz val="8"/>
            <color indexed="81"/>
            <rFont val="Tahoma"/>
            <family val="2"/>
          </rPr>
          <t xml:space="preserve">
</t>
        </r>
        <r>
          <rPr>
            <sz val="8"/>
            <color indexed="81"/>
            <rFont val="Tahoma"/>
            <family val="2"/>
          </rPr>
          <t xml:space="preserve">
</t>
        </r>
      </text>
    </comment>
    <comment ref="C13" authorId="0" shapeId="0" xr:uid="{00000000-0006-0000-0600-000004000000}">
      <text>
        <r>
          <rPr>
            <b/>
            <sz val="11"/>
            <color indexed="81"/>
            <rFont val="Calibri"/>
            <family val="2"/>
          </rPr>
          <t xml:space="preserve">Other Benefits - Clergy
</t>
        </r>
        <r>
          <rPr>
            <sz val="11"/>
            <color indexed="81"/>
            <rFont val="Calibri"/>
            <family val="2"/>
          </rPr>
          <t>Cost of life insurance and unemployment.</t>
        </r>
        <r>
          <rPr>
            <sz val="8"/>
            <color indexed="81"/>
            <rFont val="Tahoma"/>
            <family val="2"/>
          </rPr>
          <t xml:space="preserve">
</t>
        </r>
      </text>
    </comment>
    <comment ref="C16" authorId="0" shapeId="0" xr:uid="{00000000-0006-0000-0600-000005000000}">
      <text>
        <r>
          <rPr>
            <b/>
            <sz val="11"/>
            <color indexed="81"/>
            <rFont val="Calibri"/>
            <family val="2"/>
          </rPr>
          <t xml:space="preserve">Assigned Clergy Expense
</t>
        </r>
        <r>
          <rPr>
            <sz val="11"/>
            <color indexed="81"/>
            <rFont val="Calibri"/>
            <family val="2"/>
          </rPr>
          <t>This account includes clergy allowances such as the priest continuing formation fund and related retreats, workshops, etc.</t>
        </r>
        <r>
          <rPr>
            <b/>
            <sz val="8"/>
            <color indexed="81"/>
            <rFont val="Tahoma"/>
            <family val="2"/>
          </rPr>
          <t xml:space="preserve">
</t>
        </r>
        <r>
          <rPr>
            <sz val="8"/>
            <color indexed="81"/>
            <rFont val="Tahoma"/>
            <family val="2"/>
          </rPr>
          <t xml:space="preserve">
</t>
        </r>
      </text>
    </comment>
    <comment ref="C17" authorId="1" shapeId="0" xr:uid="{00754CAF-1E3D-417C-886D-DB7F65E33E46}">
      <text>
        <r>
          <rPr>
            <b/>
            <sz val="9"/>
            <color indexed="81"/>
            <rFont val="Tahoma"/>
            <family val="2"/>
          </rPr>
          <t>Mileage Reimbursemen</t>
        </r>
        <r>
          <rPr>
            <sz val="9"/>
            <color indexed="81"/>
            <rFont val="Tahoma"/>
            <family val="2"/>
          </rPr>
          <t xml:space="preserve">t
This account includes mileage reimbursement for clergy only.
</t>
        </r>
      </text>
    </comment>
    <comment ref="C18" authorId="1" shapeId="0" xr:uid="{00000000-0006-0000-0600-000006000000}">
      <text>
        <r>
          <rPr>
            <b/>
            <sz val="11"/>
            <color indexed="81"/>
            <rFont val="Calibri"/>
            <family val="2"/>
          </rPr>
          <t>Food &amp; Meals</t>
        </r>
        <r>
          <rPr>
            <sz val="11"/>
            <color indexed="81"/>
            <rFont val="Calibri"/>
            <family val="2"/>
          </rPr>
          <t xml:space="preserve">
Cost of rectory food and clergy restaurant meals.</t>
        </r>
      </text>
    </comment>
    <comment ref="C19" authorId="0" shapeId="0" xr:uid="{00000000-0006-0000-0600-000007000000}">
      <text>
        <r>
          <rPr>
            <b/>
            <sz val="11"/>
            <color indexed="81"/>
            <rFont val="Calibri"/>
            <family val="2"/>
          </rPr>
          <t xml:space="preserve">Household Expenses
</t>
        </r>
        <r>
          <rPr>
            <sz val="11"/>
            <color indexed="81"/>
            <rFont val="Calibri"/>
            <family val="2"/>
          </rPr>
          <t>Payments for household expenses such as cleaning supplies, cooking supplies and food should be recorded here.</t>
        </r>
        <r>
          <rPr>
            <b/>
            <sz val="8"/>
            <color indexed="81"/>
            <rFont val="Tahoma"/>
            <family val="2"/>
          </rPr>
          <t xml:space="preserve">
</t>
        </r>
        <r>
          <rPr>
            <sz val="8"/>
            <color indexed="81"/>
            <rFont val="Tahoma"/>
            <family val="2"/>
          </rPr>
          <t xml:space="preserve">
</t>
        </r>
      </text>
    </comment>
    <comment ref="C20" authorId="0" shapeId="0" xr:uid="{00000000-0006-0000-0600-000008000000}">
      <text>
        <r>
          <rPr>
            <b/>
            <sz val="11"/>
            <color indexed="81"/>
            <rFont val="Calibri"/>
            <family val="2"/>
          </rPr>
          <t>Resident Priests</t>
        </r>
        <r>
          <rPr>
            <sz val="11"/>
            <color indexed="81"/>
            <rFont val="Calibri"/>
            <family val="2"/>
          </rPr>
          <t xml:space="preserve">
Stipends paid to priests that are in residence.  Resident priests are those who are studying, and may help out in the pastoral work in a parish. These payments would be reportable on a 1099-MISC if they reach the IRS threshold.
</t>
        </r>
      </text>
    </comment>
    <comment ref="C23" authorId="0" shapeId="0" xr:uid="{00000000-0006-0000-0600-000009000000}">
      <text>
        <r>
          <rPr>
            <b/>
            <sz val="11"/>
            <color indexed="81"/>
            <rFont val="Calibri"/>
            <family val="2"/>
          </rPr>
          <t xml:space="preserve">Salary – Staff
</t>
        </r>
        <r>
          <rPr>
            <sz val="11"/>
            <color indexed="81"/>
            <rFont val="Calibri"/>
            <family val="2"/>
          </rPr>
          <t>Gross salaries for all full-time and part-time parish and school employees, including bonuses. Gross salaries for all full-time and part-time school employees. Note: Required Tier 3 accounts Admin, Instructional (teachers, aides, substitutes), Preschool, Admin, Cafeteria, Extended Day, and Other. Also included is the monthly stipend for religious brother and sisters stated in the annual remuneration letter that are on staff.</t>
        </r>
        <r>
          <rPr>
            <b/>
            <sz val="8"/>
            <color indexed="81"/>
            <rFont val="Tahoma"/>
            <family val="2"/>
          </rPr>
          <t xml:space="preserve">
</t>
        </r>
        <r>
          <rPr>
            <sz val="8"/>
            <color indexed="81"/>
            <rFont val="Tahoma"/>
            <family val="2"/>
          </rPr>
          <t xml:space="preserve">
</t>
        </r>
      </text>
    </comment>
    <comment ref="C24" authorId="0" shapeId="0" xr:uid="{00000000-0006-0000-0600-00000A000000}">
      <text>
        <r>
          <rPr>
            <b/>
            <sz val="11"/>
            <color indexed="81"/>
            <rFont val="Calibri"/>
            <family val="2"/>
          </rPr>
          <t xml:space="preserve">FICA 
</t>
        </r>
        <r>
          <rPr>
            <sz val="11"/>
            <color indexed="81"/>
            <rFont val="Calibri"/>
            <family val="2"/>
          </rPr>
          <t>This account includes the employer’s share of the Social Security and Medicare tax paid to the Internal Revenue Service.</t>
        </r>
        <r>
          <rPr>
            <b/>
            <sz val="8"/>
            <color indexed="81"/>
            <rFont val="Tahoma"/>
            <family val="2"/>
          </rPr>
          <t xml:space="preserve">
</t>
        </r>
        <r>
          <rPr>
            <sz val="8"/>
            <color indexed="81"/>
            <rFont val="Tahoma"/>
            <family val="2"/>
          </rPr>
          <t xml:space="preserve">
</t>
        </r>
      </text>
    </comment>
    <comment ref="C25" authorId="0" shapeId="0" xr:uid="{00000000-0006-0000-0600-00000B000000}">
      <text>
        <r>
          <rPr>
            <b/>
            <sz val="11"/>
            <color indexed="81"/>
            <rFont val="Calibri"/>
            <family val="2"/>
          </rPr>
          <t xml:space="preserve">Health Benefits – Staff
</t>
        </r>
        <r>
          <rPr>
            <sz val="11"/>
            <color indexed="81"/>
            <rFont val="Calibri"/>
            <family val="2"/>
          </rPr>
          <t>Cost of health benefits for employees, including religious sisters or brothers on staff.</t>
        </r>
        <r>
          <rPr>
            <b/>
            <sz val="8"/>
            <color indexed="81"/>
            <rFont val="Tahoma"/>
            <family val="2"/>
          </rPr>
          <t xml:space="preserve">
</t>
        </r>
        <r>
          <rPr>
            <sz val="8"/>
            <color indexed="81"/>
            <rFont val="Tahoma"/>
            <family val="2"/>
          </rPr>
          <t xml:space="preserve">
</t>
        </r>
      </text>
    </comment>
    <comment ref="C26" authorId="0" shapeId="0" xr:uid="{00000000-0006-0000-0600-00000C000000}">
      <text>
        <r>
          <rPr>
            <b/>
            <sz val="11"/>
            <color indexed="81"/>
            <rFont val="Calibri"/>
            <family val="2"/>
          </rPr>
          <t xml:space="preserve">Retirement - Staff
</t>
        </r>
        <r>
          <rPr>
            <sz val="11"/>
            <color indexed="81"/>
            <rFont val="Calibri"/>
            <family val="2"/>
          </rPr>
          <t>Pension contributions toward employee retirement, including religious sisters or brothers on staff.</t>
        </r>
        <r>
          <rPr>
            <b/>
            <sz val="8"/>
            <color indexed="81"/>
            <rFont val="Tahoma"/>
            <family val="2"/>
          </rPr>
          <t xml:space="preserve">
</t>
        </r>
        <r>
          <rPr>
            <sz val="8"/>
            <color indexed="81"/>
            <rFont val="Tahoma"/>
            <family val="2"/>
          </rPr>
          <t xml:space="preserve">
</t>
        </r>
      </text>
    </comment>
    <comment ref="C27" authorId="0" shapeId="0" xr:uid="{00000000-0006-0000-0600-00000D000000}">
      <text>
        <r>
          <rPr>
            <b/>
            <sz val="11"/>
            <color indexed="81"/>
            <rFont val="Calibri"/>
            <family val="2"/>
          </rPr>
          <t xml:space="preserve">Other Benefits - Staff
</t>
        </r>
        <r>
          <rPr>
            <sz val="11"/>
            <color indexed="81"/>
            <rFont val="Calibri"/>
            <family val="2"/>
          </rPr>
          <t>Cost of life, disability (STD &amp; LTD), Workers' Comp and unemployment insurance. Include additional benefits for religious, i.e. housing.</t>
        </r>
        <r>
          <rPr>
            <b/>
            <sz val="8"/>
            <color indexed="81"/>
            <rFont val="Tahoma"/>
            <family val="2"/>
          </rPr>
          <t xml:space="preserve">
</t>
        </r>
        <r>
          <rPr>
            <sz val="8"/>
            <color indexed="81"/>
            <rFont val="Tahoma"/>
            <family val="2"/>
          </rPr>
          <t xml:space="preserve">
</t>
        </r>
      </text>
    </comment>
    <comment ref="C30" authorId="0" shapeId="0" xr:uid="{00000000-0006-0000-0600-00000E000000}">
      <text>
        <r>
          <rPr>
            <b/>
            <sz val="11"/>
            <color indexed="81"/>
            <rFont val="Calibri"/>
            <family val="2"/>
          </rPr>
          <t xml:space="preserve">Liturgical Expense
</t>
        </r>
        <r>
          <rPr>
            <sz val="11"/>
            <color indexed="81"/>
            <rFont val="Calibri"/>
            <family val="2"/>
          </rPr>
          <t>Cost for liturgical supplies and materials, including altar bread and wine, flowers, linens, vestments, hosts, wine, candles, purificators, corporals, altar cloths, missals, hymnals, and liturgical publications for use by clergy in preparation for or during religious ceremonies. Stipends paid to deacons for pastoral services.</t>
        </r>
        <r>
          <rPr>
            <b/>
            <sz val="8"/>
            <color indexed="81"/>
            <rFont val="Tahoma"/>
            <family val="2"/>
          </rPr>
          <t xml:space="preserve">
</t>
        </r>
        <r>
          <rPr>
            <sz val="8"/>
            <color indexed="81"/>
            <rFont val="Tahoma"/>
            <family val="2"/>
          </rPr>
          <t xml:space="preserve">
</t>
        </r>
      </text>
    </comment>
    <comment ref="C31" authorId="0" shapeId="0" xr:uid="{00000000-0006-0000-0600-00000F000000}">
      <text>
        <r>
          <rPr>
            <b/>
            <sz val="11"/>
            <color indexed="81"/>
            <rFont val="Calibri"/>
            <family val="2"/>
          </rPr>
          <t xml:space="preserve">Music
</t>
        </r>
        <r>
          <rPr>
            <sz val="11"/>
            <color indexed="81"/>
            <rFont val="Calibri"/>
            <family val="2"/>
          </rPr>
          <t>Cost for music materials, fees paid to independent contractors, purchasing and maintaining music equipment.</t>
        </r>
        <r>
          <rPr>
            <b/>
            <sz val="8"/>
            <color indexed="81"/>
            <rFont val="Tahoma"/>
            <family val="2"/>
          </rPr>
          <t xml:space="preserve">
</t>
        </r>
        <r>
          <rPr>
            <sz val="8"/>
            <color indexed="81"/>
            <rFont val="Tahoma"/>
            <family val="2"/>
          </rPr>
          <t xml:space="preserve">
</t>
        </r>
      </text>
    </comment>
    <comment ref="C32" authorId="0" shapeId="0" xr:uid="{00000000-0006-0000-0600-000010000000}">
      <text>
        <r>
          <rPr>
            <b/>
            <sz val="11"/>
            <color indexed="81"/>
            <rFont val="Calibri"/>
            <family val="2"/>
          </rPr>
          <t xml:space="preserve">Supply Priests
</t>
        </r>
        <r>
          <rPr>
            <sz val="11"/>
            <color indexed="81"/>
            <rFont val="Calibri"/>
            <family val="2"/>
          </rPr>
          <t>Stipends paid to supply priests. A supply priest is not assigned to or in residence in the parish but who assists at the parish as needed (due to the assigned priests being on vacation, sick leave, or performing other diocesan functions; or simply because there is a need). Supply priests are sometimes visitors to the area, diocesan priests or retired priests that will provide the sacraments and celebrate Mass. Stipend(s) paid to supply priests would be reportable on a 1099-MISC if they reach the IRS threshold.</t>
        </r>
        <r>
          <rPr>
            <b/>
            <sz val="8"/>
            <color indexed="81"/>
            <rFont val="Tahoma"/>
            <family val="2"/>
          </rPr>
          <t xml:space="preserve">
</t>
        </r>
      </text>
    </comment>
    <comment ref="C35" authorId="0" shapeId="0" xr:uid="{00000000-0006-0000-0600-000011000000}">
      <text>
        <r>
          <rPr>
            <b/>
            <sz val="11"/>
            <color indexed="81"/>
            <rFont val="Calibri"/>
            <family val="2"/>
          </rPr>
          <t xml:space="preserve">Religious Education Expenses
</t>
        </r>
        <r>
          <rPr>
            <sz val="11"/>
            <color indexed="81"/>
            <rFont val="Calibri"/>
            <family val="2"/>
          </rPr>
          <t>Cost of religious education programs for youth.</t>
        </r>
        <r>
          <rPr>
            <b/>
            <sz val="8"/>
            <color indexed="81"/>
            <rFont val="Tahoma"/>
            <family val="2"/>
          </rPr>
          <t xml:space="preserve">
</t>
        </r>
        <r>
          <rPr>
            <sz val="8"/>
            <color indexed="81"/>
            <rFont val="Tahoma"/>
            <family val="2"/>
          </rPr>
          <t xml:space="preserve">
</t>
        </r>
      </text>
    </comment>
    <comment ref="C36" authorId="0" shapeId="0" xr:uid="{00000000-0006-0000-0600-000012000000}">
      <text>
        <r>
          <rPr>
            <b/>
            <sz val="11"/>
            <color indexed="81"/>
            <rFont val="Calibri"/>
            <family val="2"/>
          </rPr>
          <t xml:space="preserve">Youth Ministry
</t>
        </r>
        <r>
          <rPr>
            <sz val="11"/>
            <color indexed="81"/>
            <rFont val="Calibri"/>
            <family val="2"/>
          </rPr>
          <t xml:space="preserve">Cost of youth ministry programs, e.g., World Youth Day, BASH, etc. </t>
        </r>
        <r>
          <rPr>
            <b/>
            <sz val="8"/>
            <color indexed="81"/>
            <rFont val="Tahoma"/>
            <family val="2"/>
          </rPr>
          <t xml:space="preserve">
</t>
        </r>
        <r>
          <rPr>
            <sz val="8"/>
            <color indexed="81"/>
            <rFont val="Tahoma"/>
            <family val="2"/>
          </rPr>
          <t xml:space="preserve">
</t>
        </r>
      </text>
    </comment>
    <comment ref="C37" authorId="0" shapeId="0" xr:uid="{00000000-0006-0000-0600-000013000000}">
      <text>
        <r>
          <rPr>
            <b/>
            <sz val="11"/>
            <color indexed="81"/>
            <rFont val="Calibri"/>
            <family val="2"/>
          </rPr>
          <t xml:space="preserve">Youth Adult
</t>
        </r>
        <r>
          <rPr>
            <sz val="11"/>
            <color indexed="81"/>
            <rFont val="Calibri"/>
            <family val="2"/>
          </rPr>
          <t>Cost of young adult ministry.</t>
        </r>
        <r>
          <rPr>
            <b/>
            <sz val="8"/>
            <color indexed="81"/>
            <rFont val="Tahoma"/>
            <family val="2"/>
          </rPr>
          <t xml:space="preserve">
</t>
        </r>
        <r>
          <rPr>
            <sz val="8"/>
            <color indexed="81"/>
            <rFont val="Tahoma"/>
            <family val="2"/>
          </rPr>
          <t xml:space="preserve">
</t>
        </r>
      </text>
    </comment>
    <comment ref="C38" authorId="0" shapeId="0" xr:uid="{00000000-0006-0000-0600-000014000000}">
      <text>
        <r>
          <rPr>
            <b/>
            <sz val="11"/>
            <color indexed="81"/>
            <rFont val="Calibri"/>
            <family val="2"/>
          </rPr>
          <t xml:space="preserve">Adult Catechesis/Faith Formation
</t>
        </r>
        <r>
          <rPr>
            <sz val="11"/>
            <color indexed="81"/>
            <rFont val="Calibri"/>
            <family val="2"/>
          </rPr>
          <t>Cost of maintaining an adult catechesis/faith formation programs.  Such as RCIA, bible study, guest speakers, retreats, Catholics Come Home, FORMED, etc.</t>
        </r>
        <r>
          <rPr>
            <sz val="8"/>
            <color indexed="81"/>
            <rFont val="Tahoma"/>
            <family val="2"/>
          </rPr>
          <t xml:space="preserve">
</t>
        </r>
      </text>
    </comment>
    <comment ref="C41" authorId="0" shapeId="0" xr:uid="{00000000-0006-0000-0600-000015000000}">
      <text>
        <r>
          <rPr>
            <b/>
            <sz val="11"/>
            <color indexed="81"/>
            <rFont val="Calibri"/>
            <family val="2"/>
          </rPr>
          <t xml:space="preserve">Charitable Works
</t>
        </r>
        <r>
          <rPr>
            <sz val="11"/>
            <color indexed="81"/>
            <rFont val="Calibri"/>
            <family val="2"/>
          </rPr>
          <t xml:space="preserve">Record here expense for charitable works, such as donations to missions, poor box, charitable organizations and parish social outreach programs.  </t>
        </r>
        <r>
          <rPr>
            <b/>
            <sz val="8"/>
            <color indexed="81"/>
            <rFont val="Tahoma"/>
            <family val="2"/>
          </rPr>
          <t xml:space="preserve">
</t>
        </r>
        <r>
          <rPr>
            <sz val="8"/>
            <color indexed="81"/>
            <rFont val="Tahoma"/>
            <family val="2"/>
          </rPr>
          <t xml:space="preserve">
</t>
        </r>
      </text>
    </comment>
    <comment ref="C42" authorId="0" shapeId="0" xr:uid="{00000000-0006-0000-0600-000016000000}">
      <text>
        <r>
          <rPr>
            <b/>
            <sz val="11"/>
            <color indexed="81"/>
            <rFont val="Calibri"/>
            <family val="2"/>
          </rPr>
          <t xml:space="preserve">Parish Organizations
</t>
        </r>
        <r>
          <rPr>
            <sz val="11"/>
            <color indexed="81"/>
            <rFont val="Calibri"/>
            <family val="2"/>
          </rPr>
          <t xml:space="preserve">Expenses for community-building efforts, such as CYO Sports, Mom’s Group, Men’s Group, Seniors Group, etc.  </t>
        </r>
        <r>
          <rPr>
            <b/>
            <sz val="8"/>
            <color indexed="81"/>
            <rFont val="Tahoma"/>
            <family val="2"/>
          </rPr>
          <t xml:space="preserve">
</t>
        </r>
        <r>
          <rPr>
            <sz val="8"/>
            <color indexed="81"/>
            <rFont val="Tahoma"/>
            <family val="2"/>
          </rPr>
          <t xml:space="preserve">
</t>
        </r>
      </text>
    </comment>
    <comment ref="C43" authorId="0" shapeId="0" xr:uid="{00000000-0006-0000-0600-000017000000}">
      <text>
        <r>
          <rPr>
            <b/>
            <sz val="11"/>
            <color indexed="81"/>
            <rFont val="Calibri"/>
            <family val="2"/>
          </rPr>
          <t>Parish Events
E</t>
        </r>
        <r>
          <rPr>
            <sz val="11"/>
            <color indexed="81"/>
            <rFont val="Calibri"/>
            <family val="2"/>
          </rPr>
          <t xml:space="preserve">xpenses associated with Parish Events, such as Fall Festival, Golf Tournaments, Lenten Suppers, etc. </t>
        </r>
        <r>
          <rPr>
            <b/>
            <sz val="8"/>
            <color indexed="81"/>
            <rFont val="Tahoma"/>
            <family val="2"/>
          </rPr>
          <t xml:space="preserve">
</t>
        </r>
        <r>
          <rPr>
            <sz val="8"/>
            <color indexed="81"/>
            <rFont val="Tahoma"/>
            <family val="2"/>
          </rPr>
          <t xml:space="preserve">
</t>
        </r>
      </text>
    </comment>
    <comment ref="C46" authorId="0" shapeId="0" xr:uid="{00000000-0006-0000-0600-000018000000}">
      <text>
        <r>
          <rPr>
            <b/>
            <sz val="11"/>
            <color indexed="81"/>
            <rFont val="Calibri"/>
            <family val="2"/>
          </rPr>
          <t xml:space="preserve">K-8 Instructional
</t>
        </r>
        <r>
          <rPr>
            <sz val="11"/>
            <color indexed="81"/>
            <rFont val="Calibri"/>
            <family val="2"/>
          </rPr>
          <t xml:space="preserve">Expenditures for textbooks, workbooks, supplies and materials used in the classroom should be recorded here. Subaccounts should be used for further classification and tracking. </t>
        </r>
        <r>
          <rPr>
            <b/>
            <sz val="11"/>
            <color indexed="81"/>
            <rFont val="Calibri"/>
            <family val="2"/>
          </rPr>
          <t xml:space="preserve"> </t>
        </r>
        <r>
          <rPr>
            <b/>
            <sz val="8"/>
            <color indexed="81"/>
            <rFont val="Tahoma"/>
            <family val="2"/>
          </rPr>
          <t xml:space="preserve">
</t>
        </r>
        <r>
          <rPr>
            <sz val="8"/>
            <color indexed="81"/>
            <rFont val="Tahoma"/>
            <family val="2"/>
          </rPr>
          <t xml:space="preserve">
</t>
        </r>
      </text>
    </comment>
    <comment ref="C47" authorId="0" shapeId="0" xr:uid="{00000000-0006-0000-0600-000019000000}">
      <text>
        <r>
          <rPr>
            <b/>
            <sz val="11"/>
            <color indexed="81"/>
            <rFont val="Calibri"/>
            <family val="2"/>
          </rPr>
          <t xml:space="preserve">Preschool Instructional
</t>
        </r>
        <r>
          <rPr>
            <sz val="11"/>
            <color indexed="81"/>
            <rFont val="Calibri"/>
            <family val="2"/>
          </rPr>
          <t>This account should be used for expenditures for supplies and materials used in the preschool classroom.</t>
        </r>
        <r>
          <rPr>
            <b/>
            <sz val="11"/>
            <color indexed="81"/>
            <rFont val="Calibri"/>
            <family val="2"/>
          </rPr>
          <t xml:space="preserve"> </t>
        </r>
        <r>
          <rPr>
            <b/>
            <sz val="8"/>
            <color indexed="81"/>
            <rFont val="Tahoma"/>
            <family val="2"/>
          </rPr>
          <t xml:space="preserve">
</t>
        </r>
        <r>
          <rPr>
            <sz val="8"/>
            <color indexed="81"/>
            <rFont val="Tahoma"/>
            <family val="2"/>
          </rPr>
          <t xml:space="preserve">
</t>
        </r>
      </text>
    </comment>
    <comment ref="C50" authorId="0" shapeId="0" xr:uid="{00000000-0006-0000-0600-00001A000000}">
      <text>
        <r>
          <rPr>
            <b/>
            <sz val="11"/>
            <color indexed="81"/>
            <rFont val="Calibri"/>
            <family val="2"/>
          </rPr>
          <t xml:space="preserve">Cafeteria
</t>
        </r>
        <r>
          <rPr>
            <sz val="11"/>
            <color indexed="81"/>
            <rFont val="Calibri"/>
            <family val="2"/>
          </rPr>
          <t>This account should be used for expenditures for food and beverages to be resold as well as other cafeteria supplies. Milk purchased as part of the government milk program should be recorded in the account below.</t>
        </r>
        <r>
          <rPr>
            <b/>
            <sz val="8"/>
            <color indexed="81"/>
            <rFont val="Tahoma"/>
            <family val="2"/>
          </rPr>
          <t xml:space="preserve">
</t>
        </r>
        <r>
          <rPr>
            <sz val="8"/>
            <color indexed="81"/>
            <rFont val="Tahoma"/>
            <family val="2"/>
          </rPr>
          <t xml:space="preserve">
</t>
        </r>
      </text>
    </comment>
    <comment ref="C51" authorId="0" shapeId="0" xr:uid="{00000000-0006-0000-0600-00001B000000}">
      <text>
        <r>
          <rPr>
            <b/>
            <sz val="11"/>
            <color indexed="81"/>
            <rFont val="Calibri"/>
            <family val="2"/>
          </rPr>
          <t xml:space="preserve">Extended Day
</t>
        </r>
        <r>
          <rPr>
            <sz val="11"/>
            <color indexed="81"/>
            <rFont val="Calibri"/>
            <family val="2"/>
          </rPr>
          <t>Expenditures for snacks and supplies for the before and after school care program should be recorded here</t>
        </r>
        <r>
          <rPr>
            <sz val="8"/>
            <color indexed="81"/>
            <rFont val="Tahoma"/>
            <family val="2"/>
          </rPr>
          <t>.</t>
        </r>
        <r>
          <rPr>
            <b/>
            <sz val="8"/>
            <color indexed="81"/>
            <rFont val="Tahoma"/>
            <family val="2"/>
          </rPr>
          <t xml:space="preserve"> 
</t>
        </r>
        <r>
          <rPr>
            <sz val="8"/>
            <color indexed="81"/>
            <rFont val="Tahoma"/>
            <family val="2"/>
          </rPr>
          <t xml:space="preserve">
</t>
        </r>
      </text>
    </comment>
    <comment ref="C52" authorId="0" shapeId="0" xr:uid="{00000000-0006-0000-0600-00001C000000}">
      <text>
        <r>
          <rPr>
            <b/>
            <sz val="11"/>
            <color indexed="81"/>
            <rFont val="Calibri"/>
            <family val="2"/>
          </rPr>
          <t xml:space="preserve">Student Activities/Student Groups
</t>
        </r>
        <r>
          <rPr>
            <sz val="11"/>
            <color indexed="81"/>
            <rFont val="Calibri"/>
            <family val="2"/>
          </rPr>
          <t>Expenditures for student activities within the school day such as yearbook, school store, learning center, field trips, and athletic programs. Use also for student groups outside of the school day, such as chess club and athletic programs.</t>
        </r>
        <r>
          <rPr>
            <b/>
            <sz val="8"/>
            <color indexed="81"/>
            <rFont val="Tahoma"/>
            <family val="2"/>
          </rPr>
          <t xml:space="preserve">
</t>
        </r>
        <r>
          <rPr>
            <sz val="8"/>
            <color indexed="81"/>
            <rFont val="Tahoma"/>
            <family val="2"/>
          </rPr>
          <t xml:space="preserve">
</t>
        </r>
      </text>
    </comment>
    <comment ref="C53" authorId="0" shapeId="0" xr:uid="{00000000-0006-0000-0600-00001D000000}">
      <text>
        <r>
          <rPr>
            <b/>
            <sz val="11"/>
            <color indexed="81"/>
            <rFont val="Calibri"/>
            <family val="2"/>
          </rPr>
          <t xml:space="preserve">Other: 
</t>
        </r>
        <r>
          <rPr>
            <sz val="11"/>
            <color indexed="81"/>
            <rFont val="Calibri"/>
            <family val="2"/>
          </rPr>
          <t xml:space="preserve">Expenditure that cannot be assigned to any other account, e.g., Clinic supplies.
</t>
        </r>
        <r>
          <rPr>
            <sz val="8"/>
            <color indexed="81"/>
            <rFont val="Tahoma"/>
            <family val="2"/>
          </rPr>
          <t xml:space="preserve">
</t>
        </r>
      </text>
    </comment>
    <comment ref="C56" authorId="0" shapeId="0" xr:uid="{00000000-0006-0000-0600-00001E000000}">
      <text>
        <r>
          <rPr>
            <b/>
            <sz val="11"/>
            <color indexed="81"/>
            <rFont val="Calibri"/>
            <family val="2"/>
          </rPr>
          <t xml:space="preserve">Cash Contribution Expense
</t>
        </r>
        <r>
          <rPr>
            <sz val="11"/>
            <color indexed="81"/>
            <rFont val="Calibri"/>
            <family val="2"/>
          </rPr>
          <t>Cash paid to the school to cover school operating expense. Does not include Tuition Assistance.</t>
        </r>
        <r>
          <rPr>
            <b/>
            <sz val="8"/>
            <color indexed="81"/>
            <rFont val="Tahoma"/>
            <family val="2"/>
          </rPr>
          <t xml:space="preserve">
</t>
        </r>
        <r>
          <rPr>
            <sz val="8"/>
            <color indexed="81"/>
            <rFont val="Tahoma"/>
            <family val="2"/>
          </rPr>
          <t xml:space="preserve">
</t>
        </r>
      </text>
    </comment>
    <comment ref="C57" authorId="0" shapeId="0" xr:uid="{00000000-0006-0000-0600-00001F000000}">
      <text>
        <r>
          <rPr>
            <b/>
            <sz val="11"/>
            <color indexed="81"/>
            <rFont val="Calibri"/>
            <family val="2"/>
          </rPr>
          <t xml:space="preserve">Donated Services Expense
</t>
        </r>
        <r>
          <rPr>
            <sz val="11"/>
            <color indexed="81"/>
            <rFont val="Calibri"/>
            <family val="2"/>
          </rPr>
          <t>Payments made directly by the parish for school operating expenses. Does not include Tuition Assistance.</t>
        </r>
        <r>
          <rPr>
            <b/>
            <sz val="8"/>
            <color indexed="81"/>
            <rFont val="Tahoma"/>
            <family val="2"/>
          </rPr>
          <t xml:space="preserve">
</t>
        </r>
        <r>
          <rPr>
            <sz val="8"/>
            <color indexed="81"/>
            <rFont val="Tahoma"/>
            <family val="2"/>
          </rPr>
          <t xml:space="preserve">
</t>
        </r>
      </text>
    </comment>
    <comment ref="C60" authorId="0" shapeId="0" xr:uid="{00000000-0006-0000-0600-000020000000}">
      <text>
        <r>
          <rPr>
            <b/>
            <sz val="11"/>
            <color indexed="81"/>
            <rFont val="Calibri"/>
            <family val="2"/>
          </rPr>
          <t xml:space="preserve">Repairs and Maintenance
</t>
        </r>
        <r>
          <rPr>
            <sz val="11"/>
            <color indexed="81"/>
            <rFont val="Calibri"/>
            <family val="2"/>
          </rPr>
          <t>Costs of normal maintenance or repair of parish property.  Extensive repairs which extend the life of the equipment should be coded as Capital Expenditures. Parishes can add Contracted Services as a Tier 3 subaccounts by trade: electrical, HVACs, plumbing, etc.</t>
        </r>
        <r>
          <rPr>
            <b/>
            <sz val="8"/>
            <color indexed="81"/>
            <rFont val="Tahoma"/>
            <family val="2"/>
          </rPr>
          <t xml:space="preserve">
</t>
        </r>
        <r>
          <rPr>
            <sz val="8"/>
            <color indexed="81"/>
            <rFont val="Tahoma"/>
            <family val="2"/>
          </rPr>
          <t xml:space="preserve">
</t>
        </r>
      </text>
    </comment>
    <comment ref="C61" authorId="0" shapeId="0" xr:uid="{00000000-0006-0000-0600-000021000000}">
      <text>
        <r>
          <rPr>
            <b/>
            <sz val="11"/>
            <color indexed="81"/>
            <rFont val="Calibri"/>
            <family val="2"/>
          </rPr>
          <t xml:space="preserve">Maintenance Supplies
</t>
        </r>
        <r>
          <rPr>
            <sz val="11"/>
            <color indexed="81"/>
            <rFont val="Calibri"/>
            <family val="2"/>
          </rPr>
          <t xml:space="preserve">Cost for materials and supplies for facilities maintenance such as brooms, mops, soap, and light bulbs. </t>
        </r>
        <r>
          <rPr>
            <b/>
            <sz val="8"/>
            <color indexed="81"/>
            <rFont val="Tahoma"/>
            <family val="2"/>
          </rPr>
          <t xml:space="preserve">
</t>
        </r>
        <r>
          <rPr>
            <sz val="8"/>
            <color indexed="81"/>
            <rFont val="Tahoma"/>
            <family val="2"/>
          </rPr>
          <t xml:space="preserve">
</t>
        </r>
      </text>
    </comment>
    <comment ref="C62" authorId="0" shapeId="0" xr:uid="{00000000-0006-0000-0600-000022000000}">
      <text>
        <r>
          <rPr>
            <b/>
            <sz val="11"/>
            <color indexed="81"/>
            <rFont val="Calibri"/>
            <family val="2"/>
          </rPr>
          <t xml:space="preserve">Facilities Equipment
</t>
        </r>
        <r>
          <rPr>
            <sz val="11"/>
            <color indexed="81"/>
            <rFont val="Calibri"/>
            <family val="2"/>
          </rPr>
          <t>Cost of purchasing of machinery or equipment.</t>
        </r>
        <r>
          <rPr>
            <b/>
            <sz val="8"/>
            <color indexed="81"/>
            <rFont val="Tahoma"/>
            <family val="2"/>
          </rPr>
          <t xml:space="preserve">
</t>
        </r>
        <r>
          <rPr>
            <sz val="8"/>
            <color indexed="81"/>
            <rFont val="Tahoma"/>
            <family val="2"/>
          </rPr>
          <t xml:space="preserve">
</t>
        </r>
      </text>
    </comment>
    <comment ref="C63" authorId="0" shapeId="0" xr:uid="{00000000-0006-0000-0600-000023000000}">
      <text>
        <r>
          <rPr>
            <b/>
            <sz val="11"/>
            <color indexed="81"/>
            <rFont val="Calibri"/>
            <family val="2"/>
          </rPr>
          <t xml:space="preserve">Security/Safe Environment
</t>
        </r>
        <r>
          <rPr>
            <sz val="11"/>
            <color indexed="81"/>
            <rFont val="Calibri"/>
            <family val="2"/>
          </rPr>
          <t xml:space="preserve">Cost of security system, safe, cameras and any other services that contribute to provide a safe and secure environment. </t>
        </r>
        <r>
          <rPr>
            <b/>
            <sz val="8"/>
            <color indexed="81"/>
            <rFont val="Tahoma"/>
            <family val="2"/>
          </rPr>
          <t xml:space="preserve">
</t>
        </r>
        <r>
          <rPr>
            <sz val="8"/>
            <color indexed="81"/>
            <rFont val="Tahoma"/>
            <family val="2"/>
          </rPr>
          <t xml:space="preserve">
</t>
        </r>
      </text>
    </comment>
    <comment ref="C64" authorId="1" shapeId="0" xr:uid="{00000000-0006-0000-0600-000024000000}">
      <text>
        <r>
          <rPr>
            <b/>
            <sz val="11"/>
            <color indexed="81"/>
            <rFont val="Calibri"/>
            <family val="2"/>
          </rPr>
          <t>Vehicle</t>
        </r>
        <r>
          <rPr>
            <sz val="11"/>
            <color indexed="81"/>
            <rFont val="Calibri"/>
            <family val="2"/>
          </rPr>
          <t xml:space="preserve">
Cost of  parish-owned vehicles to operate; for example, maintenance, fuel, repair, property tax and insurance.</t>
        </r>
      </text>
    </comment>
    <comment ref="C65" authorId="0" shapeId="0" xr:uid="{00000000-0006-0000-0600-000025000000}">
      <text>
        <r>
          <rPr>
            <b/>
            <sz val="11"/>
            <color indexed="81"/>
            <rFont val="Calibri"/>
            <family val="2"/>
          </rPr>
          <t xml:space="preserve">Property &amp; Casualty Insurance
</t>
        </r>
        <r>
          <rPr>
            <sz val="11"/>
            <color indexed="81"/>
            <rFont val="Calibri"/>
            <family val="2"/>
          </rPr>
          <t xml:space="preserve">Cost of property insurance premiums, as billed by the diocese, on parish property. </t>
        </r>
        <r>
          <rPr>
            <b/>
            <sz val="8"/>
            <color indexed="81"/>
            <rFont val="Tahoma"/>
            <family val="2"/>
          </rPr>
          <t xml:space="preserve">
</t>
        </r>
        <r>
          <rPr>
            <sz val="8"/>
            <color indexed="81"/>
            <rFont val="Tahoma"/>
            <family val="2"/>
          </rPr>
          <t xml:space="preserve">
</t>
        </r>
      </text>
    </comment>
    <comment ref="C66" authorId="0" shapeId="0" xr:uid="{00000000-0006-0000-0600-000026000000}">
      <text>
        <r>
          <rPr>
            <b/>
            <sz val="11"/>
            <color indexed="81"/>
            <rFont val="Calibri"/>
            <family val="2"/>
          </rPr>
          <t xml:space="preserve">Other: 
</t>
        </r>
        <r>
          <rPr>
            <sz val="11"/>
            <color indexed="81"/>
            <rFont val="Calibri"/>
            <family val="2"/>
          </rPr>
          <t>All other activity not included in"defined" subaccounts.</t>
        </r>
        <r>
          <rPr>
            <sz val="8"/>
            <color indexed="81"/>
            <rFont val="Tahoma"/>
            <family val="2"/>
          </rPr>
          <t xml:space="preserve">
</t>
        </r>
      </text>
    </comment>
    <comment ref="C74" authorId="0" shapeId="0" xr:uid="{00000000-0006-0000-0600-000027000000}">
      <text>
        <r>
          <rPr>
            <b/>
            <sz val="11"/>
            <color indexed="81"/>
            <rFont val="Calibri"/>
            <family val="2"/>
          </rPr>
          <t xml:space="preserve">Equipment &amp; Software
</t>
        </r>
        <r>
          <rPr>
            <sz val="11"/>
            <color indexed="81"/>
            <rFont val="Calibri"/>
            <family val="2"/>
          </rPr>
          <t>Cost for software, computers, servers, etc. Classroom computers and software should be recorded under 7300 School Instructional.</t>
        </r>
      </text>
    </comment>
    <comment ref="C75" authorId="1" shapeId="0" xr:uid="{00000000-0006-0000-0600-000028000000}">
      <text>
        <r>
          <rPr>
            <b/>
            <sz val="11"/>
            <color indexed="81"/>
            <rFont val="Calibri"/>
            <family val="2"/>
          </rPr>
          <t>Technology Service Support</t>
        </r>
        <r>
          <rPr>
            <sz val="11"/>
            <color indexed="81"/>
            <rFont val="Calibri"/>
            <family val="2"/>
          </rPr>
          <t xml:space="preserve">
Cost of contracted IT services.</t>
        </r>
      </text>
    </comment>
    <comment ref="C76" authorId="1" shapeId="0" xr:uid="{00000000-0006-0000-0600-000029000000}">
      <text>
        <r>
          <rPr>
            <b/>
            <sz val="11"/>
            <color indexed="81"/>
            <rFont val="Calibri"/>
            <family val="2"/>
          </rPr>
          <t>Telecommunications</t>
        </r>
        <r>
          <rPr>
            <sz val="11"/>
            <color indexed="81"/>
            <rFont val="Calibri"/>
            <family val="2"/>
          </rPr>
          <t xml:space="preserve">
Cost of telephone, internet/cable, etc.</t>
        </r>
      </text>
    </comment>
    <comment ref="C77" authorId="1" shapeId="0" xr:uid="{00000000-0006-0000-0600-00002A000000}">
      <text>
        <r>
          <rPr>
            <b/>
            <sz val="11"/>
            <color indexed="81"/>
            <rFont val="Calibri"/>
            <family val="2"/>
          </rPr>
          <t>Other Technology Expense:</t>
        </r>
        <r>
          <rPr>
            <sz val="11"/>
            <color indexed="81"/>
            <rFont val="Calibri"/>
            <family val="2"/>
          </rPr>
          <t xml:space="preserve">
Expenses that cannot be assigned to any other expense account.</t>
        </r>
      </text>
    </comment>
    <comment ref="C80" authorId="0" shapeId="0" xr:uid="{00000000-0006-0000-0600-00002B000000}">
      <text>
        <r>
          <rPr>
            <b/>
            <sz val="11"/>
            <color indexed="81"/>
            <rFont val="Calibri"/>
            <family val="2"/>
          </rPr>
          <t xml:space="preserve">Advertising
</t>
        </r>
        <r>
          <rPr>
            <sz val="11"/>
            <color indexed="81"/>
            <rFont val="Calibri"/>
            <family val="2"/>
          </rPr>
          <t>This account should be used for expenses for advertising in telephone directories, newspapers, special community publications, and other periodicals. Include ads for employment.</t>
        </r>
        <r>
          <rPr>
            <b/>
            <sz val="8"/>
            <color indexed="81"/>
            <rFont val="Tahoma"/>
            <family val="2"/>
          </rPr>
          <t xml:space="preserve">
</t>
        </r>
        <r>
          <rPr>
            <sz val="8"/>
            <color indexed="81"/>
            <rFont val="Tahoma"/>
            <family val="2"/>
          </rPr>
          <t xml:space="preserve">
</t>
        </r>
      </text>
    </comment>
    <comment ref="C81" authorId="0" shapeId="0" xr:uid="{00000000-0006-0000-0600-00002C000000}">
      <text>
        <r>
          <rPr>
            <b/>
            <sz val="11"/>
            <color indexed="81"/>
            <rFont val="Calibri"/>
            <family val="2"/>
          </rPr>
          <t xml:space="preserve">Fees
</t>
        </r>
        <r>
          <rPr>
            <sz val="11"/>
            <color indexed="81"/>
            <rFont val="Calibri"/>
            <family val="2"/>
          </rPr>
          <t>Fees and dues paid to organizations, individuals or charged by bank, including dues and subscriptions, OCP Compliance, NSF fees, deposit correction or statement fees, payroll fees, audit fees, professional services, lawyers, accounting services, etc. (Payments made to individuals would be reportable on a 1099-MISC if they reach the IRS threshold.)</t>
        </r>
        <r>
          <rPr>
            <b/>
            <sz val="8"/>
            <color indexed="81"/>
            <rFont val="Tahoma"/>
            <family val="2"/>
          </rPr>
          <t xml:space="preserve">
</t>
        </r>
        <r>
          <rPr>
            <sz val="8"/>
            <color indexed="81"/>
            <rFont val="Tahoma"/>
            <family val="2"/>
          </rPr>
          <t xml:space="preserve">
</t>
        </r>
      </text>
    </comment>
    <comment ref="C82" authorId="0" shapeId="0" xr:uid="{00000000-0006-0000-0600-00002D000000}">
      <text>
        <r>
          <rPr>
            <b/>
            <sz val="11"/>
            <color indexed="81"/>
            <rFont val="Calibri"/>
            <family val="2"/>
          </rPr>
          <t xml:space="preserve">Offertory Expense
</t>
        </r>
        <r>
          <rPr>
            <sz val="11"/>
            <color indexed="81"/>
            <rFont val="Calibri"/>
            <family val="2"/>
          </rPr>
          <t>Cost of offertory envelopes, armored carriers/security, tamper-proof bags and fees associated with EFT giving.</t>
        </r>
      </text>
    </comment>
    <comment ref="C83" authorId="0" shapeId="0" xr:uid="{00000000-0006-0000-0600-00002E000000}">
      <text>
        <r>
          <rPr>
            <b/>
            <sz val="11"/>
            <color indexed="81"/>
            <rFont val="Calibri"/>
            <family val="2"/>
          </rPr>
          <t xml:space="preserve">Social Functions &amp; Hospitality
</t>
        </r>
        <r>
          <rPr>
            <sz val="11"/>
            <color indexed="81"/>
            <rFont val="Calibri"/>
            <family val="2"/>
          </rPr>
          <t xml:space="preserve">Gifts to volunteers, events of appreciation, staff luncheons, donuts for counters, etc. </t>
        </r>
        <r>
          <rPr>
            <sz val="8"/>
            <color indexed="81"/>
            <rFont val="Tahoma"/>
            <family val="2"/>
          </rPr>
          <t xml:space="preserve">
</t>
        </r>
      </text>
    </comment>
    <comment ref="C84" authorId="0" shapeId="0" xr:uid="{00000000-0006-0000-0600-00002F000000}">
      <text>
        <r>
          <rPr>
            <b/>
            <sz val="11"/>
            <color indexed="81"/>
            <rFont val="Calibri"/>
            <family val="2"/>
          </rPr>
          <t xml:space="preserve">Staff Development &amp; Training
</t>
        </r>
        <r>
          <rPr>
            <sz val="11"/>
            <color indexed="81"/>
            <rFont val="Calibri"/>
            <family val="2"/>
          </rPr>
          <t>Education and training fees other than clergy.</t>
        </r>
        <r>
          <rPr>
            <b/>
            <sz val="8"/>
            <color indexed="81"/>
            <rFont val="Tahoma"/>
            <family val="2"/>
          </rPr>
          <t xml:space="preserve">
</t>
        </r>
        <r>
          <rPr>
            <sz val="8"/>
            <color indexed="81"/>
            <rFont val="Tahoma"/>
            <family val="2"/>
          </rPr>
          <t xml:space="preserve">
</t>
        </r>
      </text>
    </comment>
    <comment ref="C85" authorId="0" shapeId="0" xr:uid="{00000000-0006-0000-0600-000030000000}">
      <text>
        <r>
          <rPr>
            <b/>
            <sz val="11"/>
            <color indexed="81"/>
            <rFont val="Calibri"/>
            <family val="2"/>
          </rPr>
          <t xml:space="preserve">Other: 
</t>
        </r>
        <r>
          <rPr>
            <sz val="11"/>
            <color indexed="81"/>
            <rFont val="Calibri"/>
            <family val="2"/>
          </rPr>
          <t>All other activity not included in"defined" subaccounts.</t>
        </r>
        <r>
          <rPr>
            <sz val="8"/>
            <color indexed="81"/>
            <rFont val="Tahoma"/>
            <family val="2"/>
          </rPr>
          <t xml:space="preserve">
</t>
        </r>
      </text>
    </comment>
    <comment ref="C88" authorId="0" shapeId="0" xr:uid="{00000000-0006-0000-0600-000031000000}">
      <text>
        <r>
          <rPr>
            <b/>
            <sz val="11"/>
            <color indexed="81"/>
            <rFont val="Calibri"/>
            <family val="2"/>
          </rPr>
          <t xml:space="preserve">Office Furniture
</t>
        </r>
        <r>
          <rPr>
            <sz val="11"/>
            <color indexed="81"/>
            <rFont val="Calibri"/>
            <family val="2"/>
          </rPr>
          <t>Cost of office furniture, filing cabinets, desks, chairs, etc.</t>
        </r>
        <r>
          <rPr>
            <b/>
            <sz val="8"/>
            <color indexed="81"/>
            <rFont val="Tahoma"/>
            <family val="2"/>
          </rPr>
          <t xml:space="preserve">
</t>
        </r>
        <r>
          <rPr>
            <sz val="8"/>
            <color indexed="81"/>
            <rFont val="Tahoma"/>
            <family val="2"/>
          </rPr>
          <t xml:space="preserve">
</t>
        </r>
      </text>
    </comment>
    <comment ref="C89" authorId="0" shapeId="0" xr:uid="{00000000-0006-0000-0600-000032000000}">
      <text>
        <r>
          <rPr>
            <b/>
            <sz val="11"/>
            <color indexed="81"/>
            <rFont val="Calibri"/>
            <family val="2"/>
          </rPr>
          <t xml:space="preserve">Office Supplies
</t>
        </r>
        <r>
          <rPr>
            <sz val="11"/>
            <color indexed="81"/>
            <rFont val="Calibri"/>
            <family val="2"/>
          </rPr>
          <t>Paper, pens, calendars, paper clips, water, coffee, etc., excluding technology.</t>
        </r>
        <r>
          <rPr>
            <sz val="8"/>
            <color indexed="81"/>
            <rFont val="Tahoma"/>
            <family val="2"/>
          </rPr>
          <t xml:space="preserve">
</t>
        </r>
      </text>
    </comment>
    <comment ref="C90" authorId="0" shapeId="0" xr:uid="{00000000-0006-0000-0600-000033000000}">
      <text>
        <r>
          <rPr>
            <b/>
            <sz val="11"/>
            <color indexed="81"/>
            <rFont val="Calibri"/>
            <family val="2"/>
          </rPr>
          <t xml:space="preserve">Printing/Mailing
</t>
        </r>
        <r>
          <rPr>
            <sz val="11"/>
            <color indexed="81"/>
            <rFont val="Calibri"/>
            <family val="2"/>
          </rPr>
          <t>Cost of postage stamps, postage meter expenses, postage permits, etc. Printing expenses including desktop printers, ink cartridges, letterhead, envelopes, etc. Copier lease and maintenance payments are recorded here.</t>
        </r>
      </text>
    </comment>
    <comment ref="C91" authorId="0" shapeId="0" xr:uid="{00000000-0006-0000-0600-000034000000}">
      <text>
        <r>
          <rPr>
            <b/>
            <sz val="11"/>
            <color indexed="81"/>
            <rFont val="Calibri"/>
            <family val="2"/>
          </rPr>
          <t xml:space="preserve">Other: 
</t>
        </r>
        <r>
          <rPr>
            <sz val="11"/>
            <color indexed="81"/>
            <rFont val="Calibri"/>
            <family val="2"/>
          </rPr>
          <t>All other activity not included in"defined" subaccounts.</t>
        </r>
        <r>
          <rPr>
            <sz val="8"/>
            <color indexed="81"/>
            <rFont val="Tahoma"/>
            <family val="2"/>
          </rPr>
          <t xml:space="preserve">
</t>
        </r>
      </text>
    </comment>
    <comment ref="C94" authorId="0" shapeId="0" xr:uid="{00000000-0006-0000-0600-000035000000}">
      <text>
        <r>
          <rPr>
            <b/>
            <sz val="11"/>
            <color indexed="81"/>
            <rFont val="Calibri"/>
            <family val="2"/>
          </rPr>
          <t xml:space="preserve">Operating Assessment 
</t>
        </r>
        <r>
          <rPr>
            <sz val="11"/>
            <color indexed="81"/>
            <rFont val="Calibri"/>
            <family val="2"/>
          </rPr>
          <t>Recording assessment billed by the diocese to support offices that serve parishes and schools.</t>
        </r>
        <r>
          <rPr>
            <b/>
            <sz val="8"/>
            <color indexed="81"/>
            <rFont val="Tahoma"/>
            <family val="2"/>
          </rPr>
          <t xml:space="preserve">
</t>
        </r>
        <r>
          <rPr>
            <sz val="8"/>
            <color indexed="81"/>
            <rFont val="Tahoma"/>
            <family val="2"/>
          </rPr>
          <t xml:space="preserve">
</t>
        </r>
      </text>
    </comment>
    <comment ref="C95" authorId="0" shapeId="0" xr:uid="{00000000-0006-0000-0600-000036000000}">
      <text>
        <r>
          <rPr>
            <b/>
            <sz val="11"/>
            <color indexed="81"/>
            <rFont val="Calibri"/>
            <family val="2"/>
          </rPr>
          <t xml:space="preserve">Tuition Assistance Program
</t>
        </r>
        <r>
          <rPr>
            <sz val="11"/>
            <color indexed="81"/>
            <rFont val="Calibri"/>
            <family val="2"/>
          </rPr>
          <t xml:space="preserve">Recording assessment billed by the diocese for the tuition assistance program. </t>
        </r>
        <r>
          <rPr>
            <b/>
            <sz val="8"/>
            <color indexed="81"/>
            <rFont val="Tahoma"/>
            <family val="2"/>
          </rPr>
          <t xml:space="preserve">
</t>
        </r>
        <r>
          <rPr>
            <sz val="8"/>
            <color indexed="81"/>
            <rFont val="Tahoma"/>
            <family val="2"/>
          </rPr>
          <t xml:space="preserve">
</t>
        </r>
      </text>
    </comment>
    <comment ref="C96" authorId="0" shapeId="0" xr:uid="{00000000-0006-0000-0600-000037000000}">
      <text>
        <r>
          <rPr>
            <b/>
            <sz val="11"/>
            <color indexed="81"/>
            <rFont val="Calibri"/>
            <family val="2"/>
          </rPr>
          <t xml:space="preserve">Arlington Catholic Herald
</t>
        </r>
        <r>
          <rPr>
            <sz val="11"/>
            <color indexed="81"/>
            <rFont val="Calibri"/>
            <family val="2"/>
          </rPr>
          <t>Recording assessment billed by the Catholic Herald.</t>
        </r>
        <r>
          <rPr>
            <b/>
            <sz val="8"/>
            <color indexed="81"/>
            <rFont val="Tahoma"/>
            <family val="2"/>
          </rPr>
          <t xml:space="preserve">
</t>
        </r>
        <r>
          <rPr>
            <sz val="8"/>
            <color indexed="81"/>
            <rFont val="Tahoma"/>
            <family val="2"/>
          </rPr>
          <t xml:space="preserve">
</t>
        </r>
      </text>
    </comment>
    <comment ref="C98" authorId="1" shapeId="0" xr:uid="{00000000-0006-0000-0600-000038000000}">
      <text>
        <r>
          <rPr>
            <b/>
            <sz val="11"/>
            <color indexed="81"/>
            <rFont val="Calibri"/>
            <family val="2"/>
          </rPr>
          <t>Development/Fundraising</t>
        </r>
        <r>
          <rPr>
            <sz val="11"/>
            <color indexed="81"/>
            <rFont val="Calibri"/>
            <family val="2"/>
          </rPr>
          <t xml:space="preserve">
Costs related to annual appeal such as printing, mailings, meetings, events, etc. And costs incurred for fundraising activities for general parish operations. Additional accounts may be added for each fund raising event. Fundraising events for Faith Formation accounts should be recorded in corresponding account. </t>
        </r>
      </text>
    </comment>
    <comment ref="C103" authorId="0" shapeId="0" xr:uid="{00000000-0006-0000-0600-00003F000000}">
      <text>
        <r>
          <rPr>
            <b/>
            <sz val="11"/>
            <color indexed="81"/>
            <rFont val="Calibri"/>
            <family val="2"/>
          </rPr>
          <t xml:space="preserve">Capital Expenditures 
</t>
        </r>
        <r>
          <rPr>
            <sz val="11"/>
            <color indexed="81"/>
            <rFont val="Calibri"/>
            <family val="2"/>
          </rPr>
          <t>Cost of capital outlay: construction of new church, capital improvements to existing buildings (roofs, windows, HVAC systems) or parking lots/ground improvements, etc. Subaccounts are recommended for each major category. $10,000 minimum threshold and useful life of 5-10 years.</t>
        </r>
        <r>
          <rPr>
            <b/>
            <sz val="8"/>
            <color indexed="81"/>
            <rFont val="Tahoma"/>
            <family val="2"/>
          </rPr>
          <t xml:space="preserve">
</t>
        </r>
        <r>
          <rPr>
            <sz val="8"/>
            <color indexed="81"/>
            <rFont val="Tahoma"/>
            <family val="2"/>
          </rPr>
          <t xml:space="preserve">
</t>
        </r>
      </text>
    </comment>
    <comment ref="C106" authorId="0" shapeId="0" xr:uid="{00000000-0006-0000-0600-000040000000}">
      <text>
        <r>
          <rPr>
            <b/>
            <sz val="11"/>
            <color indexed="81"/>
            <rFont val="Calibri"/>
            <family val="2"/>
          </rPr>
          <t xml:space="preserve">DIAL Loan Interest Expense
</t>
        </r>
        <r>
          <rPr>
            <sz val="11"/>
            <color indexed="81"/>
            <rFont val="Calibri"/>
            <family val="2"/>
          </rPr>
          <t xml:space="preserve">Interest paid on DIAL Loans. </t>
        </r>
        <r>
          <rPr>
            <b/>
            <sz val="8"/>
            <color indexed="81"/>
            <rFont val="Tahoma"/>
            <family val="2"/>
          </rPr>
          <t xml:space="preserve">
</t>
        </r>
        <r>
          <rPr>
            <sz val="8"/>
            <color indexed="81"/>
            <rFont val="Tahoma"/>
            <family val="2"/>
          </rPr>
          <t xml:space="preserve">
</t>
        </r>
      </text>
    </comment>
    <comment ref="C107" authorId="0" shapeId="0" xr:uid="{00000000-0006-0000-0600-000041000000}">
      <text>
        <r>
          <rPr>
            <b/>
            <sz val="11"/>
            <color indexed="81"/>
            <rFont val="Calibri"/>
            <family val="2"/>
          </rPr>
          <t xml:space="preserve">Other Interest Expense
</t>
        </r>
        <r>
          <rPr>
            <sz val="11"/>
            <color indexed="81"/>
            <rFont val="Calibri"/>
            <family val="2"/>
          </rPr>
          <t>Interest paid on loans, not DIAL.</t>
        </r>
        <r>
          <rPr>
            <b/>
            <sz val="8"/>
            <color indexed="81"/>
            <rFont val="Tahoma"/>
            <family val="2"/>
          </rPr>
          <t xml:space="preserve">
</t>
        </r>
        <r>
          <rPr>
            <sz val="8"/>
            <color indexed="81"/>
            <rFont val="Tahoma"/>
            <family val="2"/>
          </rPr>
          <t xml:space="preserve">
</t>
        </r>
      </text>
    </comment>
    <comment ref="C113" authorId="0" shapeId="0" xr:uid="{00000000-0006-0000-0600-000042000000}">
      <text>
        <r>
          <rPr>
            <b/>
            <sz val="11"/>
            <color indexed="81"/>
            <rFont val="Calibri"/>
            <family val="2"/>
          </rPr>
          <t xml:space="preserve">Prior Period Adjustments
</t>
        </r>
        <r>
          <rPr>
            <sz val="11"/>
            <color indexed="81"/>
            <rFont val="Calibri"/>
            <family val="2"/>
          </rPr>
          <t>Adjustments from prior periods due to audit.</t>
        </r>
        <r>
          <rPr>
            <b/>
            <sz val="8"/>
            <color indexed="81"/>
            <rFont val="Tahoma"/>
            <family val="2"/>
          </rPr>
          <t xml:space="preserve">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Maribeth Leonard</author>
  </authors>
  <commentList>
    <comment ref="O4" authorId="0" shapeId="0" xr:uid="{00000000-0006-0000-0A00-000001000000}">
      <text>
        <r>
          <rPr>
            <b/>
            <sz val="12"/>
            <color indexed="81"/>
            <rFont val="Tahoma"/>
            <family val="2"/>
          </rPr>
          <t xml:space="preserve">Trial Balance Report:
Export a Trial Balance report into excel and move/copy into this tab. All account balances, including assets, liabilities, net assets, income and expense, must be included. </t>
        </r>
        <r>
          <rPr>
            <sz val="9"/>
            <color indexed="81"/>
            <rFont val="Tahoma"/>
            <family val="2"/>
          </rPr>
          <t xml:space="preserve">
</t>
        </r>
      </text>
    </comment>
  </commentList>
</comments>
</file>

<file path=xl/sharedStrings.xml><?xml version="1.0" encoding="utf-8"?>
<sst xmlns="http://schemas.openxmlformats.org/spreadsheetml/2006/main" count="714" uniqueCount="536">
  <si>
    <t>School Instructional Expense</t>
  </si>
  <si>
    <t>Student Services Expense</t>
  </si>
  <si>
    <t>Other Extraordinary Income</t>
  </si>
  <si>
    <t>Other Extraordinary Expense</t>
  </si>
  <si>
    <t>Permanently Restricted</t>
  </si>
  <si>
    <t>LIABILITIES</t>
  </si>
  <si>
    <t>N/A</t>
  </si>
  <si>
    <t>Diocesan Assessments</t>
  </si>
  <si>
    <t>RESTRICTED INCOME</t>
  </si>
  <si>
    <t xml:space="preserve">YOUTH MINISTRY </t>
  </si>
  <si>
    <t>EXTENDED DAY</t>
  </si>
  <si>
    <t>CAFETERIA</t>
  </si>
  <si>
    <t>ARLINGTON CATHOLIC HERALD</t>
  </si>
  <si>
    <t>LITURGICAL &amp; SACRAMENTAL INCOME</t>
  </si>
  <si>
    <t>COLLECTION INCOME</t>
  </si>
  <si>
    <t>School</t>
  </si>
  <si>
    <t>SALARY - ASSIGNED CLERGY</t>
  </si>
  <si>
    <t>OTHER BENEFITS</t>
  </si>
  <si>
    <t>FACILITIES EXPENSE</t>
  </si>
  <si>
    <t>OTHER FACILITIES EXPENSE</t>
  </si>
  <si>
    <t>ADMINISTRATIVE EXPENSE</t>
  </si>
  <si>
    <t>OFFICE SUPPLIES</t>
  </si>
  <si>
    <t>ADVERTISING</t>
  </si>
  <si>
    <t>OTHER ADMINISTRATION EXPENSE</t>
  </si>
  <si>
    <t>INTEREST ON DEBT</t>
  </si>
  <si>
    <t>VEHICLE</t>
  </si>
  <si>
    <t>LITURGICAL &amp; SACRAMENTAL EXPENSE</t>
  </si>
  <si>
    <t xml:space="preserve">CAFETERIA </t>
  </si>
  <si>
    <t>DIOCESAN ASSESSMENTS</t>
  </si>
  <si>
    <t>OPERATING ASSESSMENT</t>
  </si>
  <si>
    <t>TUITION ASSISTANCE PROGRAM</t>
  </si>
  <si>
    <t>FUNDRAISING EXPENSES</t>
  </si>
  <si>
    <t>Total</t>
  </si>
  <si>
    <t>`</t>
  </si>
  <si>
    <t>Church</t>
  </si>
  <si>
    <t>PARISH NAME:</t>
  </si>
  <si>
    <t>PARISH ID:</t>
  </si>
  <si>
    <t>PARISH CITY:</t>
  </si>
  <si>
    <t xml:space="preserve">Yes </t>
  </si>
  <si>
    <t>Parish Financial Reporting Disclosures to Parishioners</t>
  </si>
  <si>
    <t>No</t>
  </si>
  <si>
    <t>Yes</t>
  </si>
  <si>
    <t>Date</t>
  </si>
  <si>
    <t>The following forms have been designed to help parishes fulfill their annual financial reporting obligation and to comply with the recommendations of the USCCB. There are four categories of reporting.</t>
  </si>
  <si>
    <t>1)</t>
  </si>
  <si>
    <t>2)</t>
  </si>
  <si>
    <t>3)</t>
  </si>
  <si>
    <t>4)</t>
  </si>
  <si>
    <t>SCHOOL TUITION RELATED INCOME</t>
  </si>
  <si>
    <t>STAFF DEVELOPMENT &amp; TRAINING</t>
  </si>
  <si>
    <t>STUDENT SERVICES INCOME</t>
  </si>
  <si>
    <t>SCHOOL INSTRUCTIONAL EXPENSE</t>
  </si>
  <si>
    <t>STUDENT SERVICES EXPENSE</t>
  </si>
  <si>
    <t>All Saints Parish</t>
  </si>
  <si>
    <t>Blessed Sacrament Parish</t>
  </si>
  <si>
    <t>Cathedral of Saint Thomas More</t>
  </si>
  <si>
    <t>Christ the Redeemer Parish</t>
  </si>
  <si>
    <t>Church of the Nativity</t>
  </si>
  <si>
    <t>Good Shepherd Parish</t>
  </si>
  <si>
    <t>Holy Family Parish</t>
  </si>
  <si>
    <t>Holy Spirit Parish</t>
  </si>
  <si>
    <t>Holy Trinity Parish</t>
  </si>
  <si>
    <t>Our Lady of Angels Parish</t>
  </si>
  <si>
    <t>Our Lady of Good Counsel Parish</t>
  </si>
  <si>
    <t>Our Lady of Hope Parish</t>
  </si>
  <si>
    <t>Our Lady of Lourdes Parish</t>
  </si>
  <si>
    <t>Our Lady of the Blue Ridge Parish</t>
  </si>
  <si>
    <t>Our Lady of the Shenandoah Mission</t>
  </si>
  <si>
    <t>Our Lady of the Valley Parish</t>
  </si>
  <si>
    <t>Precious Blood Parish</t>
  </si>
  <si>
    <t>Queen of Apostles Parish</t>
  </si>
  <si>
    <t>Sacred Heart Parish</t>
  </si>
  <si>
    <t>Sacred Heart of Jesus Parish</t>
  </si>
  <si>
    <t>Saint Elizabeth Ann Seton Parish</t>
  </si>
  <si>
    <t>Saint Agnes Parish</t>
  </si>
  <si>
    <t>Saint Ambrose Parish</t>
  </si>
  <si>
    <t>Saint Andrew the Apostle Parish</t>
  </si>
  <si>
    <t>Saint Ann Parish</t>
  </si>
  <si>
    <t>Saint Bernadette Parish</t>
  </si>
  <si>
    <t>Saint Catherine of Siena Parish</t>
  </si>
  <si>
    <t>Saint Charles Borromeo Parish</t>
  </si>
  <si>
    <t>Saint Clare of Assisi Parish</t>
  </si>
  <si>
    <t>Saint Anthony Mission</t>
  </si>
  <si>
    <t>Saint Francis de Sales Parish</t>
  </si>
  <si>
    <t>Saint Paul Mission</t>
  </si>
  <si>
    <t>Saint Francis of Assisi Parish</t>
  </si>
  <si>
    <t>Saint Isidore the Farmer Parish</t>
  </si>
  <si>
    <t>Saint James Parish</t>
  </si>
  <si>
    <t>Saint John Bosco Parish</t>
  </si>
  <si>
    <t>Saint John Neumann Parish</t>
  </si>
  <si>
    <t>Saint John the Beloved Parish</t>
  </si>
  <si>
    <t>Saint John the Apostle Parish</t>
  </si>
  <si>
    <t>Saint John the Baptist Parish</t>
  </si>
  <si>
    <t xml:space="preserve">Saint John the Evangelist Parish </t>
  </si>
  <si>
    <t>Saint Joseph Parish</t>
  </si>
  <si>
    <t>Saint Jude Parish</t>
  </si>
  <si>
    <t>Saint Lawrence Parish</t>
  </si>
  <si>
    <t>Saint Leo the Great Parish</t>
  </si>
  <si>
    <t>Saint Louis Parish</t>
  </si>
  <si>
    <t>Saint Luke Parish</t>
  </si>
  <si>
    <t>Saint Mark Parish</t>
  </si>
  <si>
    <t>Saint Mary of Sorrows Parish</t>
  </si>
  <si>
    <t>Saint Mary of the Immaculate Conception Parish</t>
  </si>
  <si>
    <t>Saint Matthew Parish</t>
  </si>
  <si>
    <t>Saint Michael Parish</t>
  </si>
  <si>
    <t>Saint Patrick Parish</t>
  </si>
  <si>
    <t>Saint Paul Chung Parish</t>
  </si>
  <si>
    <t>Saint Peter Parish</t>
  </si>
  <si>
    <t>Saint Philip Parish</t>
  </si>
  <si>
    <t>Saint Rita Parish</t>
  </si>
  <si>
    <t>Saint Katharine Drexel Mission</t>
  </si>
  <si>
    <t>Saint Theresa Parish</t>
  </si>
  <si>
    <t>Saint Timothy Parish</t>
  </si>
  <si>
    <t>Saint Veronica Parish</t>
  </si>
  <si>
    <t>Saint William of York Parish</t>
  </si>
  <si>
    <t>Manassas</t>
  </si>
  <si>
    <t>Alexandria</t>
  </si>
  <si>
    <t>Arlington</t>
  </si>
  <si>
    <t>Sterling</t>
  </si>
  <si>
    <t>Burke</t>
  </si>
  <si>
    <t>Chantilly</t>
  </si>
  <si>
    <t>Dale City</t>
  </si>
  <si>
    <t>Annandale</t>
  </si>
  <si>
    <t>Gainesville</t>
  </si>
  <si>
    <t>Woodbridge</t>
  </si>
  <si>
    <t>Vienna</t>
  </si>
  <si>
    <t>Potomac Falls</t>
  </si>
  <si>
    <t>Madison</t>
  </si>
  <si>
    <t>Luray</t>
  </si>
  <si>
    <t>Culpeper</t>
  </si>
  <si>
    <t>Winchester</t>
  </si>
  <si>
    <t>Berryville</t>
  </si>
  <si>
    <t>Lake Ridge</t>
  </si>
  <si>
    <t>Clifton</t>
  </si>
  <si>
    <t>Falls Church</t>
  </si>
  <si>
    <t>Springfield</t>
  </si>
  <si>
    <t>Great Falls</t>
  </si>
  <si>
    <t>Colonial Beach</t>
  </si>
  <si>
    <t>King George</t>
  </si>
  <si>
    <t>Purcellville</t>
  </si>
  <si>
    <t>Kilmarnock</t>
  </si>
  <si>
    <t>Hague</t>
  </si>
  <si>
    <t>Triangle</t>
  </si>
  <si>
    <t>Orange</t>
  </si>
  <si>
    <t>Woodstock</t>
  </si>
  <si>
    <t>Reston</t>
  </si>
  <si>
    <t>McLean</t>
  </si>
  <si>
    <t>Leesburg</t>
  </si>
  <si>
    <t>Front Royal</t>
  </si>
  <si>
    <t>Warrenton</t>
  </si>
  <si>
    <t>Herndon</t>
  </si>
  <si>
    <t>Fredericksburg</t>
  </si>
  <si>
    <t>Fairfax</t>
  </si>
  <si>
    <t>Spotsylvania</t>
  </si>
  <si>
    <t>Washington</t>
  </si>
  <si>
    <t>Middleburg</t>
  </si>
  <si>
    <t>Haymarket</t>
  </si>
  <si>
    <t>Ashburn</t>
  </si>
  <si>
    <t>Stafford</t>
  </si>
  <si>
    <t>ASSETS</t>
  </si>
  <si>
    <t>Parish Income Detail</t>
  </si>
  <si>
    <t xml:space="preserve">REPAIRS &amp; MAINTENANCE </t>
  </si>
  <si>
    <t>NET OPERATING SURPLUS/(DEFICIT)</t>
  </si>
  <si>
    <t>NET SURPLUS/(DEFICIT)</t>
  </si>
  <si>
    <t>TOTAL OPERATING EXPENSE</t>
  </si>
  <si>
    <t>OTHER EXTRAORDINARY INCOME</t>
  </si>
  <si>
    <t>DONATED SERVICES</t>
  </si>
  <si>
    <t>ASSIGNED CLERGY EXPENSE</t>
  </si>
  <si>
    <t>DEANERY:</t>
  </si>
  <si>
    <t>UTILITIES EXPENSE</t>
  </si>
  <si>
    <t>DEVELOPMENT EXPENSE</t>
  </si>
  <si>
    <t>NET ASSETS</t>
  </si>
  <si>
    <t xml:space="preserve"> </t>
  </si>
  <si>
    <t>K-8 TUITION &amp; FEES</t>
  </si>
  <si>
    <t>PRE-SCHOOL TUITION &amp; FEES</t>
  </si>
  <si>
    <t xml:space="preserve">OTHER STUDENT SERVICES </t>
  </si>
  <si>
    <t>CAPITAL CAMPAIGNS</t>
  </si>
  <si>
    <t>CAPITAL EXPENDITURES</t>
  </si>
  <si>
    <t xml:space="preserve">ELECTRIC </t>
  </si>
  <si>
    <t>OTHER STUDENT SERVICES EXPENSE</t>
  </si>
  <si>
    <t>MAINTENANCE SUPPLIES</t>
  </si>
  <si>
    <t>Cross Check Totals</t>
  </si>
  <si>
    <t>Total Income Detail</t>
  </si>
  <si>
    <t>Total Expense Detail</t>
  </si>
  <si>
    <t>Total Income Summary</t>
  </si>
  <si>
    <t>Total Expense Summary</t>
  </si>
  <si>
    <t>Difference</t>
  </si>
  <si>
    <t xml:space="preserve">Net Income Detail </t>
  </si>
  <si>
    <t>Net Income Summary</t>
  </si>
  <si>
    <t>PARISH CAMPAIGNS</t>
  </si>
  <si>
    <t>DIOCESAN CAMPAIGNS</t>
  </si>
  <si>
    <t>RETIREMENT - ASSIGNED CLERGY</t>
  </si>
  <si>
    <t>SECURITY</t>
  </si>
  <si>
    <t>WATER</t>
  </si>
  <si>
    <t>TECHNOLOGY EXPENSE</t>
  </si>
  <si>
    <t>OFFERTORY EXPENSE</t>
  </si>
  <si>
    <t xml:space="preserve">FICA </t>
  </si>
  <si>
    <t>FINANCIAL AID GRANTED (CONTRA)</t>
  </si>
  <si>
    <t>TUITION DISCOUNTS (CONTRA)</t>
  </si>
  <si>
    <t>UNCOLLECTED TUITION (CONTRA)</t>
  </si>
  <si>
    <t>FACILITIES EQUIPMENT</t>
  </si>
  <si>
    <t xml:space="preserve">SOCIAL FUNCTIONS/HOSPITALITY </t>
  </si>
  <si>
    <t xml:space="preserve">K-8 INSTRUCTIONAL </t>
  </si>
  <si>
    <t>PRESCHOOL INSTRUCTIONAL</t>
  </si>
  <si>
    <t>DONATED SERVICES EXPENSE</t>
  </si>
  <si>
    <t>HEALTH  - ASSIGNED CLERGY</t>
  </si>
  <si>
    <t>Operating Accounts</t>
  </si>
  <si>
    <t>DIAL Savings</t>
  </si>
  <si>
    <t>Petty Cash</t>
  </si>
  <si>
    <t>Accounts Receivable</t>
  </si>
  <si>
    <t>Fixed Assets</t>
  </si>
  <si>
    <t>Endowment Investments</t>
  </si>
  <si>
    <t>Other Assets</t>
  </si>
  <si>
    <t>Accounts Payable</t>
  </si>
  <si>
    <t>Credit Card Payable</t>
  </si>
  <si>
    <t>Funds Held for Others</t>
  </si>
  <si>
    <t>Payroll Liabilities</t>
  </si>
  <si>
    <t>Loans Payable</t>
  </si>
  <si>
    <t>Stipends Payable</t>
  </si>
  <si>
    <t>Due to Parish Organizations</t>
  </si>
  <si>
    <t>Exchange Accounts</t>
  </si>
  <si>
    <t>Other Liabilities</t>
  </si>
  <si>
    <t>Unrestricted</t>
  </si>
  <si>
    <t>Temporarily Restricted</t>
  </si>
  <si>
    <t>Collection Income</t>
  </si>
  <si>
    <t>School Tuition Related Income</t>
  </si>
  <si>
    <t>Student Services Income</t>
  </si>
  <si>
    <t>Restricted Income</t>
  </si>
  <si>
    <t>Facilities Expense</t>
  </si>
  <si>
    <t>Utilities Expense</t>
  </si>
  <si>
    <t>Administrative Expense</t>
  </si>
  <si>
    <t>Accrued Liabilities</t>
  </si>
  <si>
    <t>Other Current Assets</t>
  </si>
  <si>
    <t>Holy Martyrs of Vietnam Parish</t>
  </si>
  <si>
    <t>Net Assets</t>
  </si>
  <si>
    <t xml:space="preserve">Net Change </t>
  </si>
  <si>
    <t>Reconciliation of Accounts</t>
  </si>
  <si>
    <t>Preparer (Signature, Title and date)</t>
  </si>
  <si>
    <t>*</t>
  </si>
  <si>
    <t>If net change in "Net Assets" does not equal net surplus/(deficit) please explain the difference.</t>
  </si>
  <si>
    <t>Statement of Financial Position</t>
  </si>
  <si>
    <t xml:space="preserve">Parish </t>
  </si>
  <si>
    <t>Business Manager (Signature and date)</t>
  </si>
  <si>
    <t>Principal (Signature and date)</t>
  </si>
  <si>
    <t>Balance Sheet</t>
  </si>
  <si>
    <t>Income Statement Summary</t>
  </si>
  <si>
    <t>Income Detail</t>
  </si>
  <si>
    <t>Expense Detail</t>
  </si>
  <si>
    <t>Pastor/ Parochial Administrator name</t>
  </si>
  <si>
    <t>Required Submittals</t>
  </si>
  <si>
    <t>Finance Council Members and Professional Titles</t>
  </si>
  <si>
    <t xml:space="preserve">Required Communication to the Bishop </t>
  </si>
  <si>
    <t xml:space="preserve">School </t>
  </si>
  <si>
    <t>I, as Pastor (Administrator), am providing this document and its required submittals as set forth in this year's Annual Report, in fulfillment of the parish’s responsibility to report to the Bishop of the Diocese of Arlington.  I represent and affirm that to the best of my knowledge and belief:</t>
  </si>
  <si>
    <t>I am not aware of any instances of fraud, theft or misuse of parish funds or resources that occurred during the past fiscal year through the date of this report which, to the best of my knowledge, have not already been reported to the Diocese of Arlington.</t>
  </si>
  <si>
    <t>I am not aware of any instances of fraud, theft or misuse of parish funds or resources that occurred during the past fiscal year and through the date of this report which, to the best of my knowledge, have not already been reported to the Diocese of Arlington.</t>
  </si>
  <si>
    <t>I have not engaged in any activity with the parish from which I or my family could personally benefit and could be considered a conflict of interest without fully disclosing the conflict of interest to the pastor and parish finance council.</t>
  </si>
  <si>
    <t>The Parish Finance Council met, reviewed, and discussed the Annual Financial Report. All questions and issues raised as a result of this review have been satisfactorily resolved; including revisions to the statement, as considered necessary.*</t>
  </si>
  <si>
    <t xml:space="preserve">I have reviewed the annual financial report and the accompanying schedules that pertain to my position with the parish.  To the best of my knowledge, they reasonably represent the financial condition and financial activity of the parish.*  </t>
  </si>
  <si>
    <t>The annual financial report, including the accompanying schedules, accurately represent the financial condition and financial activity of the parish.*</t>
  </si>
  <si>
    <t xml:space="preserve">Other </t>
  </si>
  <si>
    <t>COMMENTS:</t>
  </si>
  <si>
    <t>I have not engaged in any activity with the parish from which I or my family could personally benefit and could be considered a conflict of interest without fully disclosing the conflict of interest to the Diocesan Finance Officer and parish finance council.</t>
  </si>
  <si>
    <t>* The Finance Office recognizes that parishes do not necessarily conform to GAAP, but utilize a hybrid, modified accrual/cash basis, method of accounting.</t>
  </si>
  <si>
    <t>TOTAL OPERATING INCOME</t>
  </si>
  <si>
    <t>PARISH INVESTMENT IN SCHOOL</t>
  </si>
  <si>
    <t>CASH CONTRIBUTION</t>
  </si>
  <si>
    <t>CASH CONTRIBUTION EXPENSE</t>
  </si>
  <si>
    <t>Saint Thomas Aquinas School</t>
  </si>
  <si>
    <t>Holy Cross Academy</t>
  </si>
  <si>
    <t>I</t>
  </si>
  <si>
    <t>II</t>
  </si>
  <si>
    <t>III</t>
  </si>
  <si>
    <t>IV</t>
  </si>
  <si>
    <t>V</t>
  </si>
  <si>
    <t>VI</t>
  </si>
  <si>
    <t>VII</t>
  </si>
  <si>
    <t>Corpus Christi Parish</t>
  </si>
  <si>
    <t>Parish Investment in School</t>
  </si>
  <si>
    <t>Unrestricted Income</t>
  </si>
  <si>
    <t>Bequests</t>
  </si>
  <si>
    <t>Technology Expense</t>
  </si>
  <si>
    <t>Office Expense</t>
  </si>
  <si>
    <t>Development/Fundraising Expense</t>
  </si>
  <si>
    <t>Other Sources</t>
  </si>
  <si>
    <t>Staffing</t>
  </si>
  <si>
    <t>Buildings</t>
  </si>
  <si>
    <t>Admin</t>
  </si>
  <si>
    <t xml:space="preserve">Capital Campaign </t>
  </si>
  <si>
    <t>Capital Expenditures</t>
  </si>
  <si>
    <t>OTHER INCOME AND EXPENSE</t>
  </si>
  <si>
    <t>Parish</t>
  </si>
  <si>
    <t>OFFERINGS</t>
  </si>
  <si>
    <t>MUSIC</t>
  </si>
  <si>
    <t>CATECHESIS/FAITH FORMATION</t>
  </si>
  <si>
    <t>RELIGIOUS ED</t>
  </si>
  <si>
    <t>YOUNG ADULT</t>
  </si>
  <si>
    <t>ADULT</t>
  </si>
  <si>
    <t>COMMUNITY/SERVICE INCOME</t>
  </si>
  <si>
    <t>PARISH ORGANIZATONS</t>
  </si>
  <si>
    <t>PARISH EVENTS</t>
  </si>
  <si>
    <t>STUDENT ACTIVITIES/STUDENT GROUPS</t>
  </si>
  <si>
    <t>UNRESTRICTED INCOME</t>
  </si>
  <si>
    <t>OTHER UNRESTRICTED INCOME</t>
  </si>
  <si>
    <t>DONATIONS - RESTRICTED</t>
  </si>
  <si>
    <t>DONATIONS - UNRESTRICTED</t>
  </si>
  <si>
    <t>INTEREST - UNRESTRICTED</t>
  </si>
  <si>
    <t>DEVELOPMENT/FUNDRAISING INCOME</t>
  </si>
  <si>
    <t>BEQUESTS</t>
  </si>
  <si>
    <t>GAINS/LOSSES ON INVESTMENTS</t>
  </si>
  <si>
    <t>SALARY &amp; BENEFITS  - CLERGY</t>
  </si>
  <si>
    <t xml:space="preserve">OTHER BENEFITS </t>
  </si>
  <si>
    <t>CLERGY EXPENSE</t>
  </si>
  <si>
    <t>OTHER HOUSEHOLD LIVING</t>
  </si>
  <si>
    <t>RESIDENT PRIESTS</t>
  </si>
  <si>
    <t>SALARY &amp; BENEFITS - STAFF</t>
  </si>
  <si>
    <t>SALARY - STAFF</t>
  </si>
  <si>
    <t>HEALTH  - STAFF</t>
  </si>
  <si>
    <t>RETIREMENT - STAFF</t>
  </si>
  <si>
    <t>LITURGICAL EXPENSE</t>
  </si>
  <si>
    <t>SUPPLY PRIEST</t>
  </si>
  <si>
    <t>COMMUNITY/SERVICE EXPENSE</t>
  </si>
  <si>
    <t>CHARITABLE WORKS</t>
  </si>
  <si>
    <t>PARISH ORGANIZATIONS</t>
  </si>
  <si>
    <t>RELIGIOUS EDUCATIONS</t>
  </si>
  <si>
    <t>GAS &amp; OIL</t>
  </si>
  <si>
    <t>EQUIPMENT &amp; SOFTWARE</t>
  </si>
  <si>
    <t>TECHNOLOGY SERVICE SUPPORT</t>
  </si>
  <si>
    <t>TELECOMMUNICATIONS</t>
  </si>
  <si>
    <t>OTHER TECHNOLOGY EXPENSE</t>
  </si>
  <si>
    <t>FEES</t>
  </si>
  <si>
    <t>OFFICE EXPENSE</t>
  </si>
  <si>
    <t>OFFICE FURNITURE</t>
  </si>
  <si>
    <t>PRINTING/MAILING</t>
  </si>
  <si>
    <t>OTHER OFFICE EXPENSE</t>
  </si>
  <si>
    <t>DEVELOPMENT/FUNDRAISING EXPENSE</t>
  </si>
  <si>
    <t>OTHER INTEREST EXPENSE</t>
  </si>
  <si>
    <t>DIAL LOAN INTEREST EXPENSE</t>
  </si>
  <si>
    <t>PRIOR PERIOD ADJUSTMENTS</t>
  </si>
  <si>
    <t>DEVELOPMENT INCOME</t>
  </si>
  <si>
    <t>FUNDRAISING INCOME</t>
  </si>
  <si>
    <t>Catechesis/Faith Formation</t>
  </si>
  <si>
    <t>Gains/Losses on Investments</t>
  </si>
  <si>
    <t>Salary &amp; Benefits - Assigned Clergy</t>
  </si>
  <si>
    <t>Salary &amp; Benefits - Staff</t>
  </si>
  <si>
    <t>Interest on Debt</t>
  </si>
  <si>
    <t>TOTAL INCOME</t>
  </si>
  <si>
    <t>TOTAL OTHER INCOME</t>
  </si>
  <si>
    <t>TOTAL OTHER EXPENSE</t>
  </si>
  <si>
    <t>Adjusted Operating Surplus/(Deficit)</t>
  </si>
  <si>
    <t>Catechesis/Faith Formation Expense</t>
  </si>
  <si>
    <t>Community/Service Expense</t>
  </si>
  <si>
    <t>Liturgical/Sacramental Expense</t>
  </si>
  <si>
    <t>Liturgical/Sacramental Income</t>
  </si>
  <si>
    <t>REVENUE SOURCES</t>
  </si>
  <si>
    <t>EXPENDITURES</t>
  </si>
  <si>
    <t>Community/Service Income</t>
  </si>
  <si>
    <t>Development/Fundraising Income</t>
  </si>
  <si>
    <t xml:space="preserve">Clergy Expenses </t>
  </si>
  <si>
    <t>TOTAL EXPENSE</t>
  </si>
  <si>
    <t>NET OTHER INCOME (EXPENSE)</t>
  </si>
  <si>
    <t>Type</t>
  </si>
  <si>
    <t>CREDIT CARD ACCOUNTS</t>
  </si>
  <si>
    <t>Entity</t>
  </si>
  <si>
    <t>Institution (Bank)/Last 4 digits</t>
  </si>
  <si>
    <t>Name of Account</t>
  </si>
  <si>
    <t>Checking</t>
  </si>
  <si>
    <t>June Stmt Balance</t>
  </si>
  <si>
    <t>SUNDAY COLLECTIONS (Mail and In-Pew)</t>
  </si>
  <si>
    <t>HOLY DAY COLLECTIONS (Mail and In-Pew)</t>
  </si>
  <si>
    <t>CASH ACCOUNTS</t>
  </si>
  <si>
    <t xml:space="preserve">        Diocesan Tuition Assistance</t>
  </si>
  <si>
    <t xml:space="preserve">        Parish Tuition Assistance</t>
  </si>
  <si>
    <t xml:space="preserve">        Other Tuition Assistance</t>
  </si>
  <si>
    <t>Financial Summary</t>
  </si>
  <si>
    <t>Ministries</t>
  </si>
  <si>
    <t>Clergy</t>
  </si>
  <si>
    <t>Total Operating Income</t>
  </si>
  <si>
    <t xml:space="preserve"> Total Operating Expense</t>
  </si>
  <si>
    <t>Acct #</t>
  </si>
  <si>
    <t>Account Name</t>
  </si>
  <si>
    <t xml:space="preserve">FINANCIAL AID FUNDING </t>
  </si>
  <si>
    <t>Parish Expenditure Detail</t>
  </si>
  <si>
    <t>EXTRAORDINARY EXPENDITURES</t>
  </si>
  <si>
    <t>Offertory/Tuition Related Income</t>
  </si>
  <si>
    <t>Net Operating Surplus/(Deficit)</t>
  </si>
  <si>
    <t>Net Other Income (Expense)</t>
  </si>
  <si>
    <t>Net Surplus (Deficit)</t>
  </si>
  <si>
    <t>Ministry</t>
  </si>
  <si>
    <t>Parish Financial Report</t>
  </si>
  <si>
    <t>Diocese of Arlington</t>
  </si>
  <si>
    <t>Operating Expense Percentage</t>
  </si>
  <si>
    <t>Saint Gabriel Mission</t>
  </si>
  <si>
    <t>Saint Bridget of Ireland Parish</t>
  </si>
  <si>
    <t>Our Lady of La Vang Mission</t>
  </si>
  <si>
    <t>Saint Elizabeth of Hungary Parish</t>
  </si>
  <si>
    <t>Bank and Credit Card Accounts</t>
  </si>
  <si>
    <t>Finance Council member signature</t>
  </si>
  <si>
    <t>Parish Name</t>
  </si>
  <si>
    <r>
      <t xml:space="preserve">I.) </t>
    </r>
    <r>
      <rPr>
        <b/>
        <u/>
        <sz val="11"/>
        <rFont val="Palatino Linotype"/>
        <family val="1"/>
      </rPr>
      <t>REQUIRED SUBMITTALS</t>
    </r>
  </si>
  <si>
    <r>
      <t xml:space="preserve">II.) </t>
    </r>
    <r>
      <rPr>
        <b/>
        <u/>
        <sz val="11"/>
        <rFont val="Palatino Linotype"/>
        <family val="1"/>
      </rPr>
      <t>PARISH FINANCIAL REPORTING DISCLOSURES TO PARISHIONERS</t>
    </r>
  </si>
  <si>
    <r>
      <t xml:space="preserve">III.) </t>
    </r>
    <r>
      <rPr>
        <b/>
        <u/>
        <sz val="11"/>
        <rFont val="Palatino Linotype"/>
        <family val="1"/>
      </rPr>
      <t>PARISH FINANCE COUNCIL INFORMATION</t>
    </r>
  </si>
  <si>
    <r>
      <t xml:space="preserve">IV.) </t>
    </r>
    <r>
      <rPr>
        <b/>
        <u/>
        <sz val="11"/>
        <rFont val="Palatino Linotype"/>
        <family val="1"/>
      </rPr>
      <t>REQUIRED COMMUNICATION TO THE BISHOP</t>
    </r>
  </si>
  <si>
    <t>List the date the financial report was (will be) distributed to parishioners:</t>
  </si>
  <si>
    <t>1.)</t>
  </si>
  <si>
    <t>2.)</t>
  </si>
  <si>
    <t>3.)</t>
  </si>
  <si>
    <t>SUBTOTAL</t>
  </si>
  <si>
    <t>FOOD &amp; MEALS</t>
  </si>
  <si>
    <t>PROPERTY &amp; CASUALTY INSURANCE EXP</t>
  </si>
  <si>
    <t>A.) Pastor Attestation:</t>
  </si>
  <si>
    <t>B.) Management Review:</t>
  </si>
  <si>
    <t>C.) Finance Council Review:</t>
  </si>
  <si>
    <t>SUNDAY COLLECTIONS (Online)</t>
  </si>
  <si>
    <t>HOLY DAY COLLECTIONS (Online)</t>
  </si>
  <si>
    <t>Total Bank Accounts</t>
  </si>
  <si>
    <t>1.</t>
  </si>
  <si>
    <t>2.</t>
  </si>
  <si>
    <t>3.</t>
  </si>
  <si>
    <t>Net assessable income (line 1 minus line 2)…………………………</t>
  </si>
  <si>
    <t>4.</t>
  </si>
  <si>
    <t>Diocesan Assessment Amount:</t>
  </si>
  <si>
    <t xml:space="preserve">This is the preliminary calculation of your Diocesan Assessment </t>
  </si>
  <si>
    <t xml:space="preserve">review by the Office of Finance.  You will be sent a statement of the </t>
  </si>
  <si>
    <t xml:space="preserve">actual amount due.  </t>
  </si>
  <si>
    <t>Total Grant(s) to Designated Parish (Up to $10,000)……….</t>
  </si>
  <si>
    <t>Diocesan Assessment Calculation</t>
  </si>
  <si>
    <t>Please provide check #, parish/mission Name, date and amount:</t>
  </si>
  <si>
    <t>Parish Bank and Credit Card Accounts</t>
  </si>
  <si>
    <t>Signature(s) on Account/Title</t>
  </si>
  <si>
    <t>Cardholder Name/Title</t>
  </si>
  <si>
    <t xml:space="preserve">Adjustments Related to Prior Periods </t>
  </si>
  <si>
    <t>Tuition Assistance Program Amount</t>
  </si>
  <si>
    <t xml:space="preserve"> Operating Assessment Amount </t>
  </si>
  <si>
    <t>Total Assessments</t>
  </si>
  <si>
    <t>Report to Parishioners</t>
  </si>
  <si>
    <t>Deferred Revenue</t>
  </si>
  <si>
    <t>Income Statement</t>
  </si>
  <si>
    <t>TOTAL ASSETS</t>
  </si>
  <si>
    <t>TOTAL LIABILITIES</t>
  </si>
  <si>
    <t>TOTAL NET ASSETS</t>
  </si>
  <si>
    <t>TOTAL LIABILITIES &amp; NET ASSETS</t>
  </si>
  <si>
    <t>DIAL Unrestricted Savings</t>
  </si>
  <si>
    <t>DIAL Restricted Savings</t>
  </si>
  <si>
    <r>
      <rPr>
        <b/>
        <i/>
        <sz val="12"/>
        <rFont val="Calibri"/>
        <family val="2"/>
      </rPr>
      <t>*</t>
    </r>
    <r>
      <rPr>
        <b/>
        <i/>
        <sz val="10"/>
        <rFont val="Calibri"/>
        <family val="2"/>
      </rPr>
      <t>NOTE : Net Change in "Net Assets" should equal the  Income Summary Report, Net Surplus/(Deficit).</t>
    </r>
  </si>
  <si>
    <t>Campaign/Extraordinary Income</t>
  </si>
  <si>
    <t>Capital Expendures/Renovations</t>
  </si>
  <si>
    <t>Statement of Financial Activities</t>
  </si>
  <si>
    <t>INSTRUCTIONS</t>
  </si>
  <si>
    <t>Complete all areas in the spaces provided. Acquire signatures and mail to the Office of Finance as indicated above.</t>
  </si>
  <si>
    <t>No data entry is required on this worksheet, the information will automatically populate from the Income and Expense Detail tabs.</t>
  </si>
  <si>
    <t xml:space="preserve">These tabs are password protected. You will not be able to insert/delete rows or change formulas. In each cell with an account name there appears a red triangle in the upper right-hand corner.  Rest the cursor over the triangle to display comments about how the contents of income or expenses should be recorded.  </t>
  </si>
  <si>
    <t>Export the Trial Balance report into excel and move into the workbook as a tab. All account balances, including assets, liabilities, net assets, income and expense, must be included. The report should agree to the Statement of Financial Activities and Statement of Financial Position.</t>
  </si>
  <si>
    <t xml:space="preserve">No data entry is required on this worksheet, the information will automatically populate.  You may modify this report to your specific needs, but keep in mind you may need to change the formulas. For example, if you are a parish with a school on one general ledger, you will need to modify the Balance Sheet formulas. </t>
  </si>
  <si>
    <t>The assessment worksheet is automatically populated from information that is entered in the Income worksheet. You only need to enter Total Grants Designated to Parishes, line J12 and the specific details.</t>
  </si>
  <si>
    <t xml:space="preserve">2.) Overview of Worksheet Tabs </t>
  </si>
  <si>
    <t xml:space="preserve">3.) Cover Tab </t>
  </si>
  <si>
    <t xml:space="preserve">5.) Balance Sheet Tab </t>
  </si>
  <si>
    <t>6.) IS Summary Tab</t>
  </si>
  <si>
    <t>7.) Income &amp; Expense Detail Tabs</t>
  </si>
  <si>
    <t xml:space="preserve">10.) Report to Parishioners </t>
  </si>
  <si>
    <t xml:space="preserve">9.) Operating Assessment Tab </t>
  </si>
  <si>
    <r>
      <rPr>
        <b/>
        <i/>
        <sz val="9"/>
        <rFont val="Palatino Linotype"/>
        <family val="1"/>
      </rPr>
      <t>Entity</t>
    </r>
    <r>
      <rPr>
        <i/>
        <sz val="9"/>
        <rFont val="Palatino Linotype"/>
        <family val="1"/>
      </rPr>
      <t>: Parish, School, Cemetery, Name of Parish Organization (PTO, Gift Shop, Thrift Store, etc.)</t>
    </r>
  </si>
  <si>
    <r>
      <rPr>
        <b/>
        <i/>
        <sz val="9"/>
        <rFont val="Palatino Linotype"/>
        <family val="1"/>
      </rPr>
      <t xml:space="preserve">Type: </t>
    </r>
    <r>
      <rPr>
        <i/>
        <sz val="9"/>
        <rFont val="Palatino Linotype"/>
        <family val="1"/>
      </rPr>
      <t>Checking, Trust, etc.</t>
    </r>
  </si>
  <si>
    <r>
      <t xml:space="preserve">List all cash accounts under the parish EIN/administration. Include parish organizations but </t>
    </r>
    <r>
      <rPr>
        <b/>
        <i/>
        <sz val="9"/>
        <rFont val="Palatino Linotype"/>
        <family val="1"/>
      </rPr>
      <t>exclude DIAL and CDA Foundation.</t>
    </r>
  </si>
  <si>
    <t>List all credit card accounts including bank, store and gas.</t>
  </si>
  <si>
    <t>4.) Financial Summary Tab</t>
  </si>
  <si>
    <t>8.) Bank Tab</t>
  </si>
  <si>
    <t>Enter the information requested for all parish (church and school) and parish organization accounts at commercial banks and credit cards. Reconciled account balances should match those on the Balance Sheet. Do not include DIAL or CDA Foundation accounts.</t>
  </si>
  <si>
    <t>Capital Expenditures/Other Expense</t>
  </si>
  <si>
    <t xml:space="preserve"> School</t>
  </si>
  <si>
    <t>Endowments</t>
  </si>
  <si>
    <t>Banking</t>
  </si>
  <si>
    <t>No data entry is required on this worksheet, the information will automatically populate from the IS Summary Tab.</t>
  </si>
  <si>
    <t>Trial Balance</t>
  </si>
  <si>
    <t>A.) The attached reports have been completed and submitted to the Finance Office.</t>
  </si>
  <si>
    <t>C.) Employee Identification Number: (9 digit number provided by IRS: xx-xxxxxxx)</t>
  </si>
  <si>
    <t>A.) How many Finance Council meetings were held this year?</t>
  </si>
  <si>
    <t>B.) Were minutes taken and approved at the Finance Council meetings and filed at the Parish Office?</t>
  </si>
  <si>
    <t xml:space="preserve">C.) Did the Parish Finance Council meet and discuss the financial statements and assist in developing a parish budget? </t>
  </si>
  <si>
    <t>Manassas Park</t>
  </si>
  <si>
    <t>OTHER LITURGICAL INCOME</t>
  </si>
  <si>
    <t xml:space="preserve">Basilica of Saint Mary </t>
  </si>
  <si>
    <t>Saint Stephen the Martyr</t>
  </si>
  <si>
    <t>Without donor restrictions</t>
  </si>
  <si>
    <t>With donor restrictions</t>
  </si>
  <si>
    <t xml:space="preserve">       DIAL Loan</t>
  </si>
  <si>
    <t xml:space="preserve">       Other Loan(s)</t>
  </si>
  <si>
    <t>Mail and In-Pew</t>
  </si>
  <si>
    <t>Online</t>
  </si>
  <si>
    <t>Reconcile</t>
  </si>
  <si>
    <t>No Entry needed (used for reports):</t>
  </si>
  <si>
    <t>c) If you have any questions or need assistance completing the forms, you can contact the Parish Financial Liaison at 703-841-3897 or maribeth.leonard@arlingtondiocese.org.</t>
  </si>
  <si>
    <t>Capital Campaigns/Other Income</t>
  </si>
  <si>
    <t>Saint Anthony of Padua Parish</t>
  </si>
  <si>
    <t>Epiphany School</t>
  </si>
  <si>
    <t>Our Lady, Queen of Peace Parish</t>
  </si>
  <si>
    <t>Aldie</t>
  </si>
  <si>
    <t>Parish Finance Council Information</t>
  </si>
  <si>
    <t>The Excel workbook is made up of several worksheets identified by tabs across the bottom of the screen.All red color tabs require data entry. All blue collar tabs are populated from the information entered on other tabs, no data entry required. Some worksheets are password protected so that you can only enter information in fields that require information. If you need to unprotect a worksheet, please feel free to call me for the password.</t>
  </si>
  <si>
    <t>Tuition Assistance Program (DTAP)</t>
  </si>
  <si>
    <t>St. Beatrice</t>
  </si>
  <si>
    <t>Parish Tuition Assistance</t>
  </si>
  <si>
    <t>Other Tuition Assistance</t>
  </si>
  <si>
    <t>Total Financial Aid Funding</t>
  </si>
  <si>
    <t>Scholarship Foundation</t>
  </si>
  <si>
    <t xml:space="preserve">       DIAL Security Advances</t>
  </si>
  <si>
    <r>
      <rPr>
        <b/>
        <sz val="12"/>
        <color indexed="10"/>
        <rFont val="Calibri"/>
        <family val="2"/>
      </rPr>
      <t>NOTE: 9900 PRIOR PERIOD ADJUSTMENTS</t>
    </r>
    <r>
      <rPr>
        <b/>
        <sz val="10"/>
        <color indexed="10"/>
        <rFont val="Calibri"/>
        <family val="2"/>
      </rPr>
      <t xml:space="preserve"> </t>
    </r>
    <r>
      <rPr>
        <b/>
        <sz val="10"/>
        <rFont val="Calibri"/>
        <family val="2"/>
      </rPr>
      <t xml:space="preserve">account is only for adjustments to prior periods </t>
    </r>
    <r>
      <rPr>
        <b/>
        <sz val="11"/>
        <rFont val="Calibri"/>
        <family val="2"/>
      </rPr>
      <t>due to audit findings</t>
    </r>
    <r>
      <rPr>
        <sz val="10"/>
        <rFont val="Calibri"/>
        <family val="2"/>
      </rPr>
      <t>. For example, establishing teacher salary accrual or vacation accrual.  If you have an entry in this account, please provide details in the Comment Box or call the Parish Financial Liaison to discuss prior to submission.</t>
    </r>
  </si>
  <si>
    <t>Financial Aid Funding</t>
  </si>
  <si>
    <t>Total Diocesan Tuition Assistance</t>
  </si>
  <si>
    <t>I acknowledge that a Parish Finance Council is in place, in accordance with Canon Law, and meets at least quarterly to discuss and review actual and budgeted financial results and the internal controls of the parish.</t>
  </si>
  <si>
    <t>Note: The Difference between Total Assets and Total Liabilities &amp; Net Assets should be ZERO:</t>
  </si>
  <si>
    <t>Basye</t>
  </si>
  <si>
    <t>INTEREST - RESTRICTED</t>
  </si>
  <si>
    <t>Please enter the following data in the yellow highlighted cells:</t>
  </si>
  <si>
    <t>MILEAGE REIMBURSEMENT</t>
  </si>
  <si>
    <t>Saint Raymond of Peñafort Parish</t>
  </si>
  <si>
    <t>Saint Thomas à Becket Parish</t>
  </si>
  <si>
    <t>Balance 6/30/25</t>
  </si>
  <si>
    <t>For Fiscal Year July 1, 2025 - June 30, 2026</t>
  </si>
  <si>
    <t>For Year Ended June 30, 2026</t>
  </si>
  <si>
    <t>As of June 30, 2026</t>
  </si>
  <si>
    <t>Balance 6/30/26</t>
  </si>
  <si>
    <t>Payable During Fiscal Year 2027</t>
  </si>
  <si>
    <t>Collection Income, fiscal year ended June 30, 2026……………………</t>
  </si>
  <si>
    <r>
      <t xml:space="preserve">With the teaching of the Church's principle of subsidiarity, and the desire to promote assistance among the parishes within the diocese, the concept of intra-parish support for parishes is expanded for FY 2026.  Any financial support that was provided by parishes blessed with more substantial resources to </t>
    </r>
    <r>
      <rPr>
        <b/>
        <i/>
        <sz val="11"/>
        <rFont val="Palatino Linotype"/>
        <family val="1"/>
      </rPr>
      <t>other diocesan parishes/missions</t>
    </r>
    <r>
      <rPr>
        <i/>
        <sz val="11"/>
        <rFont val="Palatino Linotype"/>
        <family val="1"/>
      </rPr>
      <t xml:space="preserve"> and </t>
    </r>
    <r>
      <rPr>
        <b/>
        <i/>
        <sz val="11"/>
        <rFont val="Palatino Linotype"/>
        <family val="1"/>
      </rPr>
      <t>high schools</t>
    </r>
    <r>
      <rPr>
        <i/>
        <sz val="11"/>
        <rFont val="Palatino Linotype"/>
        <family val="1"/>
      </rPr>
      <t xml:space="preserve"> that were in need during the year within the Diocese of Arlington, qualify for the exemption from the diocesan assessment up to a limit of $10,000. </t>
    </r>
  </si>
  <si>
    <r>
      <t xml:space="preserve">1.) Report Submission </t>
    </r>
    <r>
      <rPr>
        <b/>
        <i/>
        <sz val="13"/>
        <color indexed="8"/>
        <rFont val="Calibri"/>
        <family val="2"/>
        <scheme val="minor"/>
      </rPr>
      <t>(report due by August 17, 2026)</t>
    </r>
  </si>
  <si>
    <r>
      <t xml:space="preserve">b) Please print the entire workbook, acquire signatures and mail a complete hard copy of the report to the: </t>
    </r>
    <r>
      <rPr>
        <b/>
        <sz val="11"/>
        <rFont val="Calibri"/>
        <family val="2"/>
        <scheme val="minor"/>
      </rPr>
      <t xml:space="preserve">Office of Finance, 200 N. Glebe Road, Suite 922, Arlington, VA 22203. </t>
    </r>
  </si>
  <si>
    <r>
      <t xml:space="preserve">Enter amounts in the appropriate cells. Totals will calculate automatically.  </t>
    </r>
    <r>
      <rPr>
        <b/>
        <u/>
        <sz val="11"/>
        <rFont val="Calibri"/>
        <family val="2"/>
        <scheme val="minor"/>
      </rPr>
      <t>Enter data from last year's annual report in the Reconciliation of Accounts (grey shaded area).</t>
    </r>
  </si>
  <si>
    <r>
      <t>11.) Trial Balance Tab</t>
    </r>
    <r>
      <rPr>
        <b/>
        <sz val="13"/>
        <color indexed="63"/>
        <rFont val="Calibri"/>
        <family val="2"/>
        <scheme val="minor"/>
      </rPr>
      <t xml:space="preserve"> </t>
    </r>
    <r>
      <rPr>
        <b/>
        <i/>
        <sz val="13"/>
        <color indexed="63"/>
        <rFont val="Calibri"/>
        <family val="2"/>
        <scheme val="minor"/>
      </rPr>
      <t>(Does not need to be printed)</t>
    </r>
  </si>
  <si>
    <r>
      <t xml:space="preserve">a) Email the completed report to: </t>
    </r>
    <r>
      <rPr>
        <b/>
        <sz val="11"/>
        <rFont val="Calibri"/>
        <family val="2"/>
        <scheme val="minor"/>
      </rPr>
      <t>maribeth.leonard@arlingtondiocese.org The filename</t>
    </r>
    <r>
      <rPr>
        <sz val="11"/>
        <rFont val="Calibri"/>
        <family val="2"/>
        <scheme val="minor"/>
      </rPr>
      <t xml:space="preserve"> should include the parish ID, parish name, city and fiscal year. For example, St. Thomas More Cathedral filename: </t>
    </r>
    <r>
      <rPr>
        <b/>
        <sz val="11"/>
        <rFont val="Calibri"/>
        <family val="2"/>
        <scheme val="minor"/>
      </rPr>
      <t>01_stthomasmore_arlington_2026</t>
    </r>
  </si>
  <si>
    <r>
      <t>Enter Balance @ 6/30/2025 (</t>
    </r>
    <r>
      <rPr>
        <b/>
        <i/>
        <sz val="10"/>
        <rFont val="Calibri"/>
        <family val="2"/>
      </rPr>
      <t>from last year's annual report)</t>
    </r>
  </si>
  <si>
    <t>FY26 Financial Report</t>
  </si>
  <si>
    <r>
      <t>All parishes within the Diocese of Arlington must complete and deliver this form with the related attachments to the Office of Finance no later than</t>
    </r>
    <r>
      <rPr>
        <b/>
        <i/>
        <sz val="10"/>
        <rFont val="Palatino Linotype"/>
        <family val="1"/>
      </rPr>
      <t xml:space="preserve"> Monday, August 17, 2026.</t>
    </r>
  </si>
  <si>
    <t>Please select Parish Name from the drop down menu.</t>
  </si>
  <si>
    <t>payable during the 2026-2027 fiscal year.  It may be adjusted after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</si>
</sst>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quot; &quot;"/>
    <numFmt numFmtId="166" formatCode="_(* #,##0_);_(* \(#,##0\);_(* &quot;-&quot;??_);_(@_)"/>
    <numFmt numFmtId="167" formatCode="_(&quot;$&quot;* #,##0_);_(&quot;$&quot;* \(#,##0\);_(&quot;$&quot;* &quot;-&quot;??_);_(@_)"/>
    <numFmt numFmtId="168" formatCode="&quot;$&quot;\ \ #,##0_);\(&quot;$&quot;#,##0\)"/>
    <numFmt numFmtId="169" formatCode="0.0%"/>
  </numFmts>
  <fonts count="138">
    <font>
      <sz val="10"/>
      <name val="Arial"/>
    </font>
    <font>
      <sz val="10"/>
      <name val="Arial"/>
      <family val="2"/>
    </font>
    <font>
      <sz val="12"/>
      <name val="Calibri"/>
      <family val="2"/>
    </font>
    <font>
      <sz val="14"/>
      <name val="Calibri"/>
      <family val="2"/>
    </font>
    <font>
      <sz val="8"/>
      <name val="Arial"/>
      <family val="2"/>
    </font>
    <font>
      <b/>
      <sz val="12"/>
      <name val="Calibri"/>
      <family val="2"/>
    </font>
    <font>
      <sz val="11"/>
      <name val="Calibri"/>
      <family val="2"/>
    </font>
    <font>
      <sz val="8"/>
      <color indexed="81"/>
      <name val="Tahoma"/>
      <family val="2"/>
    </font>
    <font>
      <b/>
      <sz val="8"/>
      <color indexed="81"/>
      <name val="Tahoma"/>
      <family val="2"/>
    </font>
    <font>
      <sz val="10"/>
      <name val="Calibri"/>
      <family val="2"/>
    </font>
    <font>
      <b/>
      <sz val="10"/>
      <name val="Calibri"/>
      <family val="2"/>
    </font>
    <font>
      <sz val="12"/>
      <name val="Times New Roman"/>
      <family val="1"/>
    </font>
    <font>
      <b/>
      <sz val="12"/>
      <name val="Times New Roman"/>
      <family val="1"/>
    </font>
    <font>
      <sz val="10"/>
      <name val="Times New Roman"/>
      <family val="1"/>
    </font>
    <font>
      <i/>
      <sz val="12"/>
      <name val="Times New Roman"/>
      <family val="1"/>
    </font>
    <font>
      <sz val="10"/>
      <name val="Tahoma"/>
      <family val="2"/>
    </font>
    <font>
      <sz val="10"/>
      <name val="Arial"/>
      <family val="2"/>
    </font>
    <font>
      <sz val="10"/>
      <name val="Arial"/>
      <family val="2"/>
    </font>
    <font>
      <sz val="8"/>
      <color indexed="8"/>
      <name val="Arial"/>
      <family val="2"/>
    </font>
    <font>
      <sz val="10"/>
      <name val="Arial"/>
      <family val="2"/>
    </font>
    <font>
      <b/>
      <sz val="11"/>
      <name val="Calibri"/>
      <family val="2"/>
    </font>
    <font>
      <b/>
      <sz val="10"/>
      <color indexed="81"/>
      <name val="Tahoma"/>
      <family val="2"/>
    </font>
    <font>
      <sz val="12"/>
      <name val="Arial"/>
      <family val="2"/>
    </font>
    <font>
      <sz val="11"/>
      <name val="Arial"/>
      <family val="2"/>
    </font>
    <font>
      <sz val="10"/>
      <name val="Palatino Linotype"/>
      <family val="1"/>
    </font>
    <font>
      <sz val="11"/>
      <name val="Palatino Linotype"/>
      <family val="1"/>
    </font>
    <font>
      <sz val="12"/>
      <name val="Palatino"/>
      <family val="1"/>
    </font>
    <font>
      <sz val="10"/>
      <name val="Palatino"/>
      <family val="1"/>
    </font>
    <font>
      <b/>
      <sz val="9"/>
      <color indexed="81"/>
      <name val="Tahoma"/>
      <family val="2"/>
    </font>
    <font>
      <b/>
      <sz val="11"/>
      <color indexed="81"/>
      <name val="Calibri"/>
      <family val="2"/>
    </font>
    <font>
      <sz val="11"/>
      <color indexed="81"/>
      <name val="Calibri"/>
      <family val="2"/>
    </font>
    <font>
      <b/>
      <sz val="12"/>
      <color indexed="81"/>
      <name val="Calibri"/>
      <family val="2"/>
    </font>
    <font>
      <sz val="9"/>
      <name val="Calibri"/>
      <family val="2"/>
    </font>
    <font>
      <sz val="9"/>
      <color indexed="55"/>
      <name val="Calibri"/>
      <family val="2"/>
    </font>
    <font>
      <sz val="9"/>
      <name val="Arial"/>
      <family val="2"/>
    </font>
    <font>
      <b/>
      <sz val="10"/>
      <name val="Arial"/>
      <family val="2"/>
    </font>
    <font>
      <i/>
      <sz val="10"/>
      <name val="Times New Roman"/>
      <family val="1"/>
    </font>
    <font>
      <sz val="10"/>
      <color indexed="8"/>
      <name val="Arial"/>
      <family val="2"/>
    </font>
    <font>
      <b/>
      <i/>
      <sz val="12"/>
      <name val="Calibri"/>
      <family val="2"/>
    </font>
    <font>
      <b/>
      <i/>
      <sz val="10"/>
      <color indexed="10"/>
      <name val="Calibri"/>
      <family val="2"/>
    </font>
    <font>
      <sz val="10"/>
      <color indexed="10"/>
      <name val="Calibri"/>
      <family val="2"/>
    </font>
    <font>
      <b/>
      <i/>
      <sz val="10"/>
      <name val="Calibri"/>
      <family val="2"/>
    </font>
    <font>
      <b/>
      <sz val="16"/>
      <name val="Calibri"/>
      <family val="2"/>
    </font>
    <font>
      <sz val="9"/>
      <color indexed="81"/>
      <name val="Tahoma"/>
      <family val="2"/>
    </font>
    <font>
      <b/>
      <sz val="9"/>
      <name val="Calibri"/>
      <family val="2"/>
    </font>
    <font>
      <b/>
      <sz val="9"/>
      <color indexed="55"/>
      <name val="Calibri"/>
      <family val="2"/>
    </font>
    <font>
      <i/>
      <sz val="9"/>
      <name val="Calibri"/>
      <family val="2"/>
    </font>
    <font>
      <b/>
      <sz val="11"/>
      <name val="Palatino Linotype"/>
      <family val="1"/>
    </font>
    <font>
      <sz val="18"/>
      <name val="Calibri"/>
      <family val="2"/>
    </font>
    <font>
      <b/>
      <sz val="10"/>
      <name val="Palatino Linotype"/>
      <family val="1"/>
    </font>
    <font>
      <sz val="14"/>
      <name val="Palatino Linotype"/>
      <family val="1"/>
    </font>
    <font>
      <sz val="16"/>
      <name val="Berlin Sans FB"/>
      <family val="2"/>
    </font>
    <font>
      <sz val="18"/>
      <name val="Berlin Sans FB"/>
      <family val="2"/>
    </font>
    <font>
      <i/>
      <sz val="10"/>
      <name val="Palatino Linotype"/>
      <family val="1"/>
    </font>
    <font>
      <b/>
      <i/>
      <sz val="10"/>
      <name val="Palatino Linotype"/>
      <family val="1"/>
    </font>
    <font>
      <b/>
      <u/>
      <sz val="11"/>
      <name val="Palatino Linotype"/>
      <family val="1"/>
    </font>
    <font>
      <i/>
      <sz val="11"/>
      <name val="Palatino Linotype"/>
      <family val="1"/>
    </font>
    <font>
      <sz val="11"/>
      <color indexed="8"/>
      <name val="Palatino Linotype"/>
      <family val="1"/>
    </font>
    <font>
      <b/>
      <i/>
      <sz val="11"/>
      <name val="Palatino Linotype"/>
      <family val="1"/>
    </font>
    <font>
      <b/>
      <u/>
      <sz val="10"/>
      <name val="Palatino Linotype"/>
      <family val="1"/>
    </font>
    <font>
      <u/>
      <sz val="10"/>
      <name val="Palatino Linotype"/>
      <family val="1"/>
    </font>
    <font>
      <sz val="10"/>
      <color indexed="8"/>
      <name val="Palatino Linotype"/>
      <family val="1"/>
    </font>
    <font>
      <i/>
      <u/>
      <sz val="10"/>
      <name val="Palatino Linotype"/>
      <family val="1"/>
    </font>
    <font>
      <i/>
      <sz val="16"/>
      <name val="Times New Roman"/>
      <family val="1"/>
    </font>
    <font>
      <b/>
      <sz val="16"/>
      <name val="Candara"/>
      <family val="2"/>
    </font>
    <font>
      <b/>
      <sz val="18"/>
      <name val="Candara"/>
      <family val="2"/>
    </font>
    <font>
      <sz val="12"/>
      <name val="Candara"/>
      <family val="2"/>
    </font>
    <font>
      <sz val="14"/>
      <name val="Candara"/>
      <family val="2"/>
    </font>
    <font>
      <sz val="18"/>
      <name val="Candara"/>
      <family val="2"/>
    </font>
    <font>
      <sz val="13"/>
      <name val="Candara"/>
      <family val="2"/>
    </font>
    <font>
      <b/>
      <sz val="9"/>
      <name val="Palatino Linotype"/>
      <family val="1"/>
    </font>
    <font>
      <b/>
      <sz val="12"/>
      <name val="Palatino Linotype"/>
      <family val="1"/>
    </font>
    <font>
      <b/>
      <sz val="16"/>
      <name val="Palatino Linotype"/>
      <family val="1"/>
    </font>
    <font>
      <sz val="12"/>
      <name val="Palatino Linotype"/>
      <family val="1"/>
    </font>
    <font>
      <b/>
      <sz val="14"/>
      <name val="Palatino Linotype"/>
      <family val="1"/>
    </font>
    <font>
      <sz val="9"/>
      <name val="Palatino Linotype"/>
      <family val="1"/>
    </font>
    <font>
      <b/>
      <sz val="9"/>
      <color indexed="10"/>
      <name val="Palatino Linotype"/>
      <family val="1"/>
    </font>
    <font>
      <b/>
      <sz val="9"/>
      <color indexed="9"/>
      <name val="Palatino Linotype"/>
      <family val="1"/>
    </font>
    <font>
      <b/>
      <i/>
      <sz val="9"/>
      <color indexed="9"/>
      <name val="Palatino Linotype"/>
      <family val="1"/>
    </font>
    <font>
      <i/>
      <sz val="9"/>
      <name val="Palatino Linotype"/>
      <family val="1"/>
    </font>
    <font>
      <b/>
      <sz val="18"/>
      <name val="Cambria"/>
      <family val="1"/>
    </font>
    <font>
      <sz val="10"/>
      <name val="Candara"/>
      <family val="2"/>
    </font>
    <font>
      <sz val="26"/>
      <name val="Calibri"/>
      <family val="2"/>
    </font>
    <font>
      <sz val="28"/>
      <name val="Calibri"/>
      <family val="2"/>
    </font>
    <font>
      <b/>
      <sz val="12"/>
      <color indexed="81"/>
      <name val="Tahoma"/>
      <family val="2"/>
    </font>
    <font>
      <b/>
      <i/>
      <sz val="9"/>
      <name val="Palatino Linotype"/>
      <family val="1"/>
    </font>
    <font>
      <i/>
      <sz val="8"/>
      <name val="Palatino Linotype"/>
      <family val="1"/>
    </font>
    <font>
      <b/>
      <sz val="8"/>
      <name val="Palatino Linotype"/>
      <family val="1"/>
    </font>
    <font>
      <sz val="8"/>
      <name val="Palatino Linotype"/>
      <family val="1"/>
    </font>
    <font>
      <b/>
      <sz val="9"/>
      <name val="Arial"/>
      <family val="2"/>
    </font>
    <font>
      <b/>
      <sz val="12"/>
      <color indexed="10"/>
      <name val="Calibri"/>
      <family val="2"/>
    </font>
    <font>
      <b/>
      <sz val="10"/>
      <color indexed="10"/>
      <name val="Calibri"/>
      <family val="2"/>
    </font>
    <font>
      <sz val="11"/>
      <color theme="0"/>
      <name val="Calibri"/>
      <family val="2"/>
      <scheme val="minor"/>
    </font>
    <font>
      <b/>
      <sz val="11"/>
      <color theme="0"/>
      <name val="Calibri"/>
      <family val="2"/>
      <scheme val="minor"/>
    </font>
    <font>
      <b/>
      <sz val="10"/>
      <color theme="5" tint="-0.249977111117893"/>
      <name val="Calibri"/>
      <family val="2"/>
      <scheme val="minor"/>
    </font>
    <font>
      <sz val="10"/>
      <color theme="3" tint="-0.499984740745262"/>
      <name val="Arial"/>
      <family val="2"/>
    </font>
    <font>
      <b/>
      <sz val="11"/>
      <color theme="3" tint="-0.499984740745262"/>
      <name val="Calibri"/>
      <family val="2"/>
    </font>
    <font>
      <b/>
      <sz val="10"/>
      <color theme="3" tint="-0.499984740745262"/>
      <name val="Calibri"/>
      <family val="2"/>
    </font>
    <font>
      <b/>
      <i/>
      <sz val="10"/>
      <color theme="3" tint="-0.499984740745262"/>
      <name val="Calibri"/>
      <family val="2"/>
    </font>
    <font>
      <b/>
      <sz val="12"/>
      <color theme="0"/>
      <name val="Calibri"/>
      <family val="2"/>
    </font>
    <font>
      <b/>
      <sz val="10"/>
      <color theme="3" tint="-0.499984740745262"/>
      <name val="Cambria"/>
      <family val="1"/>
    </font>
    <font>
      <b/>
      <i/>
      <sz val="10"/>
      <color theme="3" tint="-0.499984740745262"/>
      <name val="Cambria"/>
      <family val="1"/>
    </font>
    <font>
      <sz val="14"/>
      <name val="Calibri"/>
      <family val="2"/>
      <scheme val="minor"/>
    </font>
    <font>
      <sz val="10"/>
      <name val="Calibri"/>
      <family val="2"/>
      <scheme val="minor"/>
    </font>
    <font>
      <b/>
      <sz val="10"/>
      <name val="Calibri"/>
      <family val="2"/>
      <scheme val="minor"/>
    </font>
    <font>
      <b/>
      <sz val="11"/>
      <name val="Calibri"/>
      <family val="2"/>
      <scheme val="minor"/>
    </font>
    <font>
      <b/>
      <sz val="10"/>
      <color theme="3" tint="-0.499984740745262"/>
      <name val="Calibri"/>
      <family val="2"/>
      <scheme val="minor"/>
    </font>
    <font>
      <sz val="9"/>
      <name val="Calibri"/>
      <family val="2"/>
      <scheme val="minor"/>
    </font>
    <font>
      <sz val="10"/>
      <color theme="0"/>
      <name val="Calibri"/>
      <family val="2"/>
      <scheme val="minor"/>
    </font>
    <font>
      <sz val="10"/>
      <color theme="0"/>
      <name val="Palatino Linotype"/>
      <family val="1"/>
    </font>
    <font>
      <b/>
      <sz val="11"/>
      <color theme="3" tint="-0.499984740745262"/>
      <name val="Palatino Linotype"/>
      <family val="1"/>
    </font>
    <font>
      <b/>
      <sz val="9"/>
      <color theme="3"/>
      <name val="Palatino Linotype"/>
      <family val="1"/>
    </font>
    <font>
      <b/>
      <i/>
      <sz val="9"/>
      <color theme="3"/>
      <name val="Palatino Linotype"/>
      <family val="1"/>
    </font>
    <font>
      <b/>
      <sz val="11"/>
      <color theme="0"/>
      <name val="Palatino Linotype"/>
      <family val="1"/>
    </font>
    <font>
      <b/>
      <sz val="9"/>
      <color theme="3" tint="-0.499984740745262"/>
      <name val="Palatino Linotype"/>
      <family val="1"/>
    </font>
    <font>
      <b/>
      <i/>
      <sz val="9"/>
      <color theme="3" tint="-0.499984740745262"/>
      <name val="Palatino Linotype"/>
      <family val="1"/>
    </font>
    <font>
      <b/>
      <sz val="14"/>
      <color rgb="FF545454"/>
      <name val="Arial"/>
      <family val="2"/>
    </font>
    <font>
      <b/>
      <sz val="9"/>
      <color theme="0"/>
      <name val="Palatino Linotype"/>
      <family val="1"/>
    </font>
    <font>
      <sz val="12"/>
      <color theme="4" tint="-0.499984740745262"/>
      <name val="Calibri"/>
      <family val="2"/>
      <scheme val="minor"/>
    </font>
    <font>
      <sz val="11"/>
      <name val="Calibri"/>
      <family val="2"/>
      <scheme val="minor"/>
    </font>
    <font>
      <b/>
      <sz val="12"/>
      <color theme="0"/>
      <name val="Calibri"/>
      <family val="2"/>
      <scheme val="minor"/>
    </font>
    <font>
      <sz val="10"/>
      <color rgb="FFFF0000"/>
      <name val="Calibri"/>
      <family val="2"/>
    </font>
    <font>
      <b/>
      <sz val="16"/>
      <name val="Calibri"/>
      <family val="2"/>
      <scheme val="minor"/>
    </font>
    <font>
      <b/>
      <sz val="16"/>
      <color theme="0"/>
      <name val="Calibri"/>
      <family val="2"/>
      <scheme val="minor"/>
    </font>
    <font>
      <b/>
      <sz val="16"/>
      <color theme="3" tint="-0.499984740745262"/>
      <name val="Candara"/>
      <family val="2"/>
    </font>
    <font>
      <b/>
      <i/>
      <sz val="9"/>
      <name val="Calibri"/>
      <family val="2"/>
      <scheme val="minor"/>
    </font>
    <font>
      <b/>
      <i/>
      <sz val="9"/>
      <color indexed="10"/>
      <name val="Calibri"/>
      <family val="2"/>
      <scheme val="minor"/>
    </font>
    <font>
      <b/>
      <sz val="11"/>
      <color rgb="FFFF0000"/>
      <name val="Calibri"/>
      <family val="2"/>
    </font>
    <font>
      <b/>
      <sz val="14"/>
      <color theme="0"/>
      <name val="Palatino Linotype"/>
      <family val="1"/>
    </font>
    <font>
      <sz val="9.5"/>
      <name val="Calibri"/>
      <family val="2"/>
    </font>
    <font>
      <b/>
      <sz val="14"/>
      <name val="Calibri"/>
      <family val="2"/>
    </font>
    <font>
      <b/>
      <sz val="13"/>
      <color theme="3" tint="-0.499984740745262"/>
      <name val="Calibri"/>
      <family val="2"/>
      <scheme val="minor"/>
    </font>
    <font>
      <b/>
      <i/>
      <sz val="13"/>
      <color indexed="8"/>
      <name val="Calibri"/>
      <family val="2"/>
      <scheme val="minor"/>
    </font>
    <font>
      <b/>
      <sz val="14"/>
      <name val="Calibri"/>
      <family val="2"/>
      <scheme val="minor"/>
    </font>
    <font>
      <sz val="14"/>
      <color theme="4" tint="-0.499984740745262"/>
      <name val="Calibri"/>
      <family val="2"/>
      <scheme val="minor"/>
    </font>
    <font>
      <b/>
      <u/>
      <sz val="11"/>
      <name val="Calibri"/>
      <family val="2"/>
      <scheme val="minor"/>
    </font>
    <font>
      <b/>
      <sz val="13"/>
      <color indexed="63"/>
      <name val="Calibri"/>
      <family val="2"/>
      <scheme val="minor"/>
    </font>
    <font>
      <b/>
      <i/>
      <sz val="13"/>
      <color indexed="63"/>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gray06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1" tint="4.9989318521683403E-2"/>
        <bgColor indexed="64"/>
      </patternFill>
    </fill>
    <fill>
      <patternFill patternType="solid">
        <fgColor theme="1"/>
        <bgColor indexed="64"/>
      </patternFill>
    </fill>
    <fill>
      <patternFill patternType="solid">
        <fgColor rgb="FFFDFDFD"/>
        <bgColor indexed="64"/>
      </patternFill>
    </fill>
    <fill>
      <patternFill patternType="solid">
        <fgColor theme="1" tint="0.34998626667073579"/>
        <bgColor indexed="64"/>
      </patternFill>
    </fill>
    <fill>
      <patternFill patternType="solid">
        <fgColor rgb="FFFBFBFB"/>
        <bgColor indexed="64"/>
      </patternFill>
    </fill>
    <fill>
      <patternFill patternType="solid">
        <fgColor rgb="FFE6E6E6"/>
        <bgColor indexed="64"/>
      </patternFill>
    </fill>
    <fill>
      <patternFill patternType="gray0625">
        <bgColor theme="0"/>
      </patternFill>
    </fill>
    <fill>
      <patternFill patternType="solid">
        <fgColor rgb="FFFFFF8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3"/>
        <bgColor indexed="64"/>
      </patternFill>
    </fill>
    <fill>
      <patternFill patternType="solid">
        <fgColor theme="3" tint="-0.499984740745262"/>
        <bgColor indexed="64"/>
      </patternFill>
    </fill>
  </fills>
  <borders count="7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right style="hair">
        <color indexed="64"/>
      </right>
      <top/>
      <bottom/>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1" tint="0.499984740745262"/>
      </left>
      <right/>
      <top/>
      <bottom style="medium">
        <color theme="1" tint="0.499984740745262"/>
      </bottom>
      <diagonal/>
    </border>
    <border>
      <left/>
      <right style="medium">
        <color theme="1" tint="0.499984740745262"/>
      </right>
      <top/>
      <bottom style="medium">
        <color indexed="64"/>
      </bottom>
      <diagonal/>
    </border>
    <border>
      <left/>
      <right style="medium">
        <color theme="1" tint="0.499984740745262"/>
      </right>
      <top/>
      <bottom/>
      <diagonal/>
    </border>
    <border>
      <left/>
      <right style="medium">
        <color theme="1" tint="0.499984740745262"/>
      </right>
      <top style="thin">
        <color indexed="64"/>
      </top>
      <bottom style="medium">
        <color indexed="64"/>
      </bottom>
      <diagonal/>
    </border>
    <border>
      <left/>
      <right style="medium">
        <color theme="1" tint="0.499984740745262"/>
      </right>
      <top style="thin">
        <color indexed="64"/>
      </top>
      <bottom style="thin">
        <color indexed="64"/>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right style="medium">
        <color theme="1" tint="0.499984740745262"/>
      </right>
      <top/>
      <bottom style="hair">
        <color indexed="64"/>
      </bottom>
      <diagonal/>
    </border>
    <border>
      <left/>
      <right style="medium">
        <color theme="1" tint="0.499984740745262"/>
      </right>
      <top/>
      <bottom style="thin">
        <color indexed="64"/>
      </bottom>
      <diagonal/>
    </border>
    <border>
      <left style="medium">
        <color theme="1" tint="0.499984740745262"/>
      </left>
      <right/>
      <top style="medium">
        <color theme="1" tint="0.499984740745262"/>
      </top>
      <bottom/>
      <diagonal/>
    </border>
    <border>
      <left style="medium">
        <color theme="1" tint="0.499984740745262"/>
      </left>
      <right/>
      <top/>
      <bottom/>
      <diagonal/>
    </border>
    <border>
      <left/>
      <right/>
      <top style="medium">
        <color theme="1" tint="0.499984740745262"/>
      </top>
      <bottom style="medium">
        <color indexed="64"/>
      </bottom>
      <diagonal/>
    </border>
    <border>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7" fillId="0" borderId="0"/>
    <xf numFmtId="9" fontId="1" fillId="0" borderId="0" applyFont="0" applyFill="0" applyBorder="0" applyAlignment="0" applyProtection="0"/>
  </cellStyleXfs>
  <cellXfs count="711">
    <xf numFmtId="0" fontId="0" fillId="0" borderId="0" xfId="0"/>
    <xf numFmtId="0" fontId="6" fillId="2" borderId="0" xfId="0" applyFont="1" applyFill="1"/>
    <xf numFmtId="0" fontId="0" fillId="0" borderId="0" xfId="0" applyProtection="1">
      <protection locked="0"/>
    </xf>
    <xf numFmtId="0" fontId="9" fillId="0" borderId="0" xfId="0" applyFont="1" applyProtection="1">
      <protection locked="0"/>
    </xf>
    <xf numFmtId="0" fontId="9" fillId="0" borderId="0" xfId="0" applyFont="1"/>
    <xf numFmtId="0" fontId="9" fillId="2" borderId="0" xfId="0" applyFont="1" applyFill="1"/>
    <xf numFmtId="0" fontId="16" fillId="0" borderId="0" xfId="0" applyFont="1" applyProtection="1">
      <protection locked="0"/>
    </xf>
    <xf numFmtId="0" fontId="17" fillId="0" borderId="0" xfId="0" applyFont="1" applyProtection="1">
      <protection locked="0"/>
    </xf>
    <xf numFmtId="0" fontId="10" fillId="2" borderId="0" xfId="0" applyFont="1" applyFill="1"/>
    <xf numFmtId="0" fontId="16" fillId="0" borderId="0" xfId="0" applyFont="1" applyAlignment="1" applyProtection="1">
      <alignment horizontal="right"/>
      <protection locked="0"/>
    </xf>
    <xf numFmtId="0" fontId="6" fillId="0" borderId="0" xfId="0" applyFont="1"/>
    <xf numFmtId="0" fontId="0" fillId="0" borderId="0" xfId="0" applyAlignment="1" applyProtection="1">
      <alignment horizontal="center"/>
      <protection locked="0"/>
    </xf>
    <xf numFmtId="0" fontId="34" fillId="0" borderId="0" xfId="0" applyFont="1" applyProtection="1">
      <protection locked="0"/>
    </xf>
    <xf numFmtId="0" fontId="32" fillId="2" borderId="0" xfId="0" applyFont="1" applyFill="1"/>
    <xf numFmtId="0" fontId="23" fillId="0" borderId="0" xfId="0" applyFont="1" applyProtection="1">
      <protection locked="0"/>
    </xf>
    <xf numFmtId="0" fontId="35" fillId="0" borderId="0" xfId="0" applyFont="1" applyProtection="1">
      <protection locked="0"/>
    </xf>
    <xf numFmtId="0" fontId="10" fillId="3" borderId="1" xfId="0" applyFont="1" applyFill="1" applyBorder="1" applyProtection="1">
      <protection locked="0"/>
    </xf>
    <xf numFmtId="0" fontId="10" fillId="3" borderId="2" xfId="0" applyFont="1" applyFill="1" applyBorder="1" applyProtection="1">
      <protection locked="0"/>
    </xf>
    <xf numFmtId="0" fontId="9" fillId="3" borderId="0" xfId="0" applyFont="1" applyFill="1" applyProtection="1">
      <protection locked="0"/>
    </xf>
    <xf numFmtId="44" fontId="9" fillId="3" borderId="0" xfId="0" applyNumberFormat="1" applyFont="1" applyFill="1" applyProtection="1">
      <protection locked="0"/>
    </xf>
    <xf numFmtId="44" fontId="9" fillId="3" borderId="3" xfId="0" applyNumberFormat="1" applyFont="1" applyFill="1" applyBorder="1" applyProtection="1">
      <protection locked="0"/>
    </xf>
    <xf numFmtId="0" fontId="9" fillId="3" borderId="4" xfId="0" applyFont="1" applyFill="1" applyBorder="1" applyProtection="1">
      <protection locked="0"/>
    </xf>
    <xf numFmtId="0" fontId="9" fillId="3" borderId="5" xfId="0" applyFont="1" applyFill="1" applyBorder="1" applyProtection="1">
      <protection locked="0"/>
    </xf>
    <xf numFmtId="0" fontId="2" fillId="0" borderId="0" xfId="0" applyFont="1" applyProtection="1">
      <protection locked="0"/>
    </xf>
    <xf numFmtId="0" fontId="13" fillId="0" borderId="0" xfId="0" applyFont="1" applyProtection="1">
      <protection locked="0"/>
    </xf>
    <xf numFmtId="0" fontId="11" fillId="0" borderId="0" xfId="0" applyFont="1" applyProtection="1">
      <protection locked="0"/>
    </xf>
    <xf numFmtId="0" fontId="12" fillId="0" borderId="0" xfId="0" applyFont="1" applyAlignment="1" applyProtection="1">
      <alignment vertical="center"/>
      <protection locked="0"/>
    </xf>
    <xf numFmtId="0" fontId="10" fillId="0" borderId="0" xfId="0" applyFont="1" applyAlignment="1" applyProtection="1">
      <alignment vertical="center"/>
      <protection locked="0"/>
    </xf>
    <xf numFmtId="0" fontId="26" fillId="0" borderId="0" xfId="0" applyFont="1" applyProtection="1">
      <protection locked="0"/>
    </xf>
    <xf numFmtId="0" fontId="27" fillId="0" borderId="0" xfId="0" applyFont="1" applyProtection="1">
      <protection locked="0"/>
    </xf>
    <xf numFmtId="0" fontId="2" fillId="0" borderId="0" xfId="0" applyFont="1"/>
    <xf numFmtId="0" fontId="14" fillId="0" borderId="0" xfId="0" applyFont="1" applyAlignment="1">
      <alignment wrapText="1"/>
    </xf>
    <xf numFmtId="0" fontId="10" fillId="0" borderId="0" xfId="0" applyFont="1" applyAlignment="1">
      <alignment vertical="center"/>
    </xf>
    <xf numFmtId="0" fontId="27" fillId="0" borderId="0" xfId="0" applyFont="1"/>
    <xf numFmtId="0" fontId="14" fillId="0" borderId="0" xfId="0" applyFont="1" applyAlignment="1">
      <alignment vertical="top" wrapText="1"/>
    </xf>
    <xf numFmtId="0" fontId="18" fillId="0" borderId="0" xfId="4" applyFont="1" applyAlignment="1">
      <alignment horizontal="left" wrapText="1"/>
    </xf>
    <xf numFmtId="0" fontId="19" fillId="0" borderId="6" xfId="0" applyFont="1" applyBorder="1" applyAlignment="1">
      <alignment horizontal="center"/>
    </xf>
    <xf numFmtId="0" fontId="18" fillId="0" borderId="0" xfId="0" applyFont="1" applyAlignment="1">
      <alignment horizontal="left" wrapText="1"/>
    </xf>
    <xf numFmtId="0" fontId="22" fillId="5" borderId="0" xfId="0" applyFont="1" applyFill="1" applyProtection="1">
      <protection locked="0"/>
    </xf>
    <xf numFmtId="0" fontId="2" fillId="5" borderId="0" xfId="0" applyFont="1" applyFill="1" applyProtection="1">
      <protection locked="0"/>
    </xf>
    <xf numFmtId="0" fontId="9" fillId="6" borderId="0" xfId="0" applyFont="1" applyFill="1" applyProtection="1">
      <protection locked="0"/>
    </xf>
    <xf numFmtId="167" fontId="9" fillId="6" borderId="0" xfId="0" applyNumberFormat="1" applyFont="1" applyFill="1" applyProtection="1">
      <protection locked="0"/>
    </xf>
    <xf numFmtId="167" fontId="10" fillId="6" borderId="0" xfId="0" applyNumberFormat="1" applyFont="1" applyFill="1" applyProtection="1">
      <protection locked="0"/>
    </xf>
    <xf numFmtId="0" fontId="2" fillId="5" borderId="0" xfId="0" applyFont="1" applyFill="1" applyAlignment="1" applyProtection="1">
      <alignment horizontal="left"/>
      <protection locked="0"/>
    </xf>
    <xf numFmtId="0" fontId="15" fillId="0" borderId="0" xfId="0" applyFont="1"/>
    <xf numFmtId="0" fontId="94" fillId="0" borderId="0" xfId="0" applyFont="1"/>
    <xf numFmtId="0" fontId="10" fillId="3" borderId="7" xfId="0" applyFont="1" applyFill="1" applyBorder="1" applyProtection="1">
      <protection locked="0"/>
    </xf>
    <xf numFmtId="0" fontId="9" fillId="3" borderId="8" xfId="0" applyFont="1" applyFill="1" applyBorder="1" applyProtection="1">
      <protection locked="0"/>
    </xf>
    <xf numFmtId="0" fontId="9" fillId="3" borderId="9" xfId="0" applyFont="1" applyFill="1" applyBorder="1" applyProtection="1">
      <protection locked="0"/>
    </xf>
    <xf numFmtId="0" fontId="0" fillId="7" borderId="0" xfId="0" applyFill="1" applyAlignment="1" applyProtection="1">
      <alignment horizontal="center"/>
      <protection locked="0"/>
    </xf>
    <xf numFmtId="0" fontId="44" fillId="0" borderId="0" xfId="0" applyFont="1" applyAlignment="1">
      <alignment horizontal="right" vertical="center"/>
    </xf>
    <xf numFmtId="0" fontId="44" fillId="2" borderId="0" xfId="0" applyFont="1" applyFill="1"/>
    <xf numFmtId="0" fontId="32" fillId="0" borderId="0" xfId="0" applyFont="1"/>
    <xf numFmtId="0" fontId="32" fillId="0" borderId="0" xfId="0" applyFont="1" applyProtection="1">
      <protection locked="0"/>
    </xf>
    <xf numFmtId="0" fontId="20" fillId="0" borderId="0" xfId="0" applyFont="1" applyAlignment="1">
      <alignment horizontal="right" vertical="center"/>
    </xf>
    <xf numFmtId="0" fontId="95" fillId="0" borderId="0" xfId="0" applyFont="1" applyProtection="1">
      <protection locked="0"/>
    </xf>
    <xf numFmtId="1" fontId="9" fillId="0" borderId="0" xfId="0" applyNumberFormat="1" applyFont="1" applyAlignment="1">
      <alignment horizontal="center" vertical="center"/>
    </xf>
    <xf numFmtId="167" fontId="39" fillId="5" borderId="0" xfId="0" applyNumberFormat="1" applyFont="1" applyFill="1" applyAlignment="1" applyProtection="1">
      <alignment horizontal="left" wrapText="1"/>
      <protection locked="0"/>
    </xf>
    <xf numFmtId="167" fontId="40" fillId="5" borderId="0" xfId="0" applyNumberFormat="1" applyFont="1" applyFill="1" applyProtection="1">
      <protection locked="0"/>
    </xf>
    <xf numFmtId="0" fontId="2" fillId="6" borderId="0" xfId="0" applyFont="1" applyFill="1" applyProtection="1">
      <protection locked="0"/>
    </xf>
    <xf numFmtId="0" fontId="10" fillId="6" borderId="0" xfId="0" applyFont="1" applyFill="1" applyProtection="1">
      <protection locked="0"/>
    </xf>
    <xf numFmtId="0" fontId="96"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0" fontId="3" fillId="7" borderId="0" xfId="0" applyFont="1" applyFill="1" applyAlignment="1" applyProtection="1">
      <alignment horizontal="center"/>
      <protection locked="0"/>
    </xf>
    <xf numFmtId="0" fontId="3" fillId="0" borderId="0" xfId="0" applyFont="1" applyAlignment="1" applyProtection="1">
      <alignment horizontal="right" vertical="center"/>
      <protection locked="0"/>
    </xf>
    <xf numFmtId="0" fontId="97" fillId="0" borderId="0" xfId="0" applyFont="1" applyAlignment="1">
      <alignment horizontal="center" vertical="center"/>
    </xf>
    <xf numFmtId="0" fontId="97" fillId="0" borderId="0" xfId="0" applyFont="1" applyAlignment="1">
      <alignment horizontal="left" vertical="center"/>
    </xf>
    <xf numFmtId="164" fontId="98" fillId="0" borderId="0" xfId="0" applyNumberFormat="1" applyFont="1" applyAlignment="1" applyProtection="1">
      <alignment horizontal="left" vertical="center"/>
      <protection locked="0"/>
    </xf>
    <xf numFmtId="0" fontId="97" fillId="0" borderId="0" xfId="0" applyFont="1" applyAlignment="1" applyProtection="1">
      <alignment horizontal="left" vertical="center"/>
      <protection locked="0"/>
    </xf>
    <xf numFmtId="0" fontId="97" fillId="0" borderId="0" xfId="0" applyFont="1" applyAlignment="1" applyProtection="1">
      <alignment horizontal="center" vertical="center"/>
      <protection locked="0"/>
    </xf>
    <xf numFmtId="0" fontId="32" fillId="0" borderId="0" xfId="0" applyFont="1" applyAlignment="1">
      <alignment vertical="center"/>
    </xf>
    <xf numFmtId="43" fontId="32" fillId="0" borderId="0" xfId="1" applyFont="1" applyFill="1" applyBorder="1" applyAlignment="1" applyProtection="1">
      <alignment horizontal="right" vertical="center"/>
      <protection locked="0"/>
    </xf>
    <xf numFmtId="43" fontId="32" fillId="0" borderId="0" xfId="1" applyFont="1" applyFill="1" applyBorder="1" applyAlignment="1" applyProtection="1">
      <alignment horizontal="right" vertical="center"/>
    </xf>
    <xf numFmtId="1" fontId="32" fillId="0" borderId="0" xfId="0" applyNumberFormat="1" applyFont="1" applyAlignment="1">
      <alignment horizontal="center" vertical="center"/>
    </xf>
    <xf numFmtId="0" fontId="46" fillId="0" borderId="0" xfId="0" applyFont="1" applyAlignment="1">
      <alignment vertical="center"/>
    </xf>
    <xf numFmtId="1" fontId="20" fillId="0" borderId="0" xfId="0" applyNumberFormat="1" applyFont="1" applyAlignment="1">
      <alignment horizontal="center" vertical="center"/>
    </xf>
    <xf numFmtId="44" fontId="9" fillId="0" borderId="0" xfId="0" applyNumberFormat="1" applyFont="1" applyProtection="1">
      <protection locked="0"/>
    </xf>
    <xf numFmtId="44" fontId="44" fillId="0" borderId="10" xfId="2" applyFont="1" applyFill="1" applyBorder="1" applyAlignment="1" applyProtection="1">
      <alignment horizontal="right" vertical="center"/>
    </xf>
    <xf numFmtId="0" fontId="99" fillId="0" borderId="0" xfId="0" applyFont="1" applyAlignment="1" applyProtection="1">
      <alignment horizontal="center" vertical="center" wrapText="1"/>
      <protection locked="0"/>
    </xf>
    <xf numFmtId="0" fontId="99" fillId="0" borderId="0" xfId="0" applyFont="1" applyAlignment="1" applyProtection="1">
      <alignment horizontal="center" vertical="center"/>
      <protection locked="0"/>
    </xf>
    <xf numFmtId="0" fontId="3" fillId="0" borderId="0" xfId="0" applyFont="1" applyAlignment="1" applyProtection="1">
      <alignment horizontal="right"/>
      <protection locked="0"/>
    </xf>
    <xf numFmtId="0" fontId="9" fillId="7" borderId="0" xfId="0" applyFont="1" applyFill="1" applyProtection="1">
      <protection locked="0"/>
    </xf>
    <xf numFmtId="0" fontId="96" fillId="0" borderId="4" xfId="0" applyFont="1" applyBorder="1" applyAlignment="1" applyProtection="1">
      <alignment horizontal="center" vertical="center"/>
      <protection locked="0"/>
    </xf>
    <xf numFmtId="0" fontId="20" fillId="0" borderId="4" xfId="0" applyFont="1" applyBorder="1" applyAlignment="1" applyProtection="1">
      <alignment horizontal="center" vertical="center" wrapText="1"/>
      <protection locked="0"/>
    </xf>
    <xf numFmtId="0" fontId="20" fillId="0" borderId="4" xfId="0" applyFont="1" applyBorder="1" applyAlignment="1" applyProtection="1">
      <alignment horizontal="left" vertical="center"/>
      <protection locked="0"/>
    </xf>
    <xf numFmtId="0" fontId="100" fillId="0" borderId="0" xfId="0" applyFont="1" applyAlignment="1">
      <alignment horizontal="center" vertical="center"/>
    </xf>
    <xf numFmtId="0" fontId="100" fillId="0" borderId="0" xfId="0" applyFont="1" applyAlignment="1">
      <alignment horizontal="left" vertical="center"/>
    </xf>
    <xf numFmtId="164" fontId="101" fillId="0" borderId="0" xfId="0" applyNumberFormat="1" applyFont="1" applyAlignment="1" applyProtection="1">
      <alignment horizontal="left" vertical="center"/>
      <protection locked="0"/>
    </xf>
    <xf numFmtId="0" fontId="100" fillId="0" borderId="0" xfId="0" applyFont="1" applyAlignment="1" applyProtection="1">
      <alignment horizontal="left" vertical="center"/>
      <protection locked="0"/>
    </xf>
    <xf numFmtId="0" fontId="100" fillId="0" borderId="0" xfId="0" applyFont="1" applyAlignment="1" applyProtection="1">
      <alignment horizontal="center" vertical="center"/>
      <protection locked="0"/>
    </xf>
    <xf numFmtId="166" fontId="32" fillId="0" borderId="0" xfId="1" applyNumberFormat="1" applyFont="1" applyFill="1" applyBorder="1" applyAlignment="1" applyProtection="1">
      <alignment horizontal="right" vertical="center"/>
    </xf>
    <xf numFmtId="166" fontId="32" fillId="0" borderId="11" xfId="1" applyNumberFormat="1" applyFont="1" applyFill="1" applyBorder="1" applyAlignment="1" applyProtection="1">
      <alignment horizontal="right" vertical="center"/>
    </xf>
    <xf numFmtId="0" fontId="100" fillId="0" borderId="11" xfId="0" applyFont="1" applyBorder="1" applyAlignment="1" applyProtection="1">
      <alignment horizontal="left" vertical="center"/>
      <protection locked="0"/>
    </xf>
    <xf numFmtId="43" fontId="32" fillId="0" borderId="11" xfId="1" applyFont="1" applyFill="1" applyBorder="1" applyAlignment="1" applyProtection="1">
      <alignment horizontal="right" vertical="center"/>
      <protection locked="0"/>
    </xf>
    <xf numFmtId="0" fontId="100" fillId="0" borderId="11" xfId="0" applyFont="1" applyBorder="1" applyAlignment="1">
      <alignment horizontal="left" vertical="center"/>
    </xf>
    <xf numFmtId="44" fontId="44" fillId="0" borderId="10" xfId="2" applyFont="1" applyFill="1" applyBorder="1" applyAlignment="1" applyProtection="1">
      <alignment vertical="center"/>
    </xf>
    <xf numFmtId="166" fontId="44" fillId="0" borderId="12" xfId="1" applyNumberFormat="1" applyFont="1" applyFill="1" applyBorder="1" applyAlignment="1" applyProtection="1">
      <alignment horizontal="right" vertical="center"/>
    </xf>
    <xf numFmtId="44" fontId="44" fillId="0" borderId="12" xfId="2" applyFont="1" applyFill="1" applyBorder="1" applyAlignment="1" applyProtection="1">
      <alignment vertical="center"/>
    </xf>
    <xf numFmtId="44" fontId="10" fillId="0" borderId="13" xfId="2" applyFont="1" applyFill="1" applyBorder="1" applyAlignment="1" applyProtection="1">
      <alignment horizontal="right" vertical="center"/>
    </xf>
    <xf numFmtId="44" fontId="10" fillId="0" borderId="14" xfId="2" applyFont="1" applyFill="1" applyBorder="1" applyAlignment="1" applyProtection="1">
      <alignment horizontal="right" vertical="center"/>
    </xf>
    <xf numFmtId="0" fontId="97" fillId="0" borderId="4" xfId="0" applyFont="1" applyBorder="1" applyAlignment="1" applyProtection="1">
      <alignment horizontal="center"/>
      <protection locked="0"/>
    </xf>
    <xf numFmtId="0" fontId="102" fillId="0" borderId="0" xfId="0" applyFont="1" applyAlignment="1" applyProtection="1">
      <alignment horizontal="right"/>
      <protection locked="0"/>
    </xf>
    <xf numFmtId="0" fontId="103" fillId="7" borderId="0" xfId="0" applyFont="1" applyFill="1" applyProtection="1">
      <protection locked="0"/>
    </xf>
    <xf numFmtId="0" fontId="103" fillId="0" borderId="0" xfId="0" applyFont="1" applyProtection="1">
      <protection locked="0"/>
    </xf>
    <xf numFmtId="0" fontId="104" fillId="0" borderId="4" xfId="0" applyFont="1" applyBorder="1" applyAlignment="1" applyProtection="1">
      <alignment horizontal="center" wrapText="1"/>
      <protection locked="0"/>
    </xf>
    <xf numFmtId="0" fontId="104" fillId="0" borderId="4" xfId="0" applyFont="1" applyBorder="1" applyAlignment="1" applyProtection="1">
      <alignment horizontal="left"/>
      <protection locked="0"/>
    </xf>
    <xf numFmtId="0" fontId="105" fillId="0" borderId="0" xfId="0" applyFont="1" applyAlignment="1" applyProtection="1">
      <alignment horizontal="center" vertical="center" wrapText="1"/>
      <protection locked="0"/>
    </xf>
    <xf numFmtId="0" fontId="105" fillId="0" borderId="0" xfId="0" applyFont="1" applyAlignment="1" applyProtection="1">
      <alignment horizontal="left" vertical="center"/>
      <protection locked="0"/>
    </xf>
    <xf numFmtId="0" fontId="106" fillId="0" borderId="0" xfId="0" applyFont="1" applyAlignment="1">
      <alignment horizontal="center" vertical="center"/>
    </xf>
    <xf numFmtId="0" fontId="106" fillId="0" borderId="0" xfId="0" applyFont="1" applyAlignment="1">
      <alignment horizontal="left" vertical="center"/>
    </xf>
    <xf numFmtId="1" fontId="107" fillId="0" borderId="0" xfId="0" applyNumberFormat="1" applyFont="1" applyAlignment="1">
      <alignment horizontal="center" vertical="center"/>
    </xf>
    <xf numFmtId="0" fontId="107" fillId="0" borderId="0" xfId="0" applyFont="1" applyAlignment="1">
      <alignment vertical="center"/>
    </xf>
    <xf numFmtId="0" fontId="107" fillId="0" borderId="0" xfId="0" applyFont="1" applyAlignment="1">
      <alignment horizontal="left" vertical="center"/>
    </xf>
    <xf numFmtId="1" fontId="105" fillId="0" borderId="0" xfId="0" applyNumberFormat="1" applyFont="1" applyAlignment="1">
      <alignment horizontal="center" vertical="center"/>
    </xf>
    <xf numFmtId="0" fontId="104" fillId="0" borderId="0" xfId="0" applyFont="1" applyAlignment="1">
      <alignment horizontal="right" vertical="center"/>
    </xf>
    <xf numFmtId="3" fontId="24" fillId="0" borderId="0" xfId="1" applyNumberFormat="1" applyFont="1" applyFill="1" applyBorder="1" applyAlignment="1" applyProtection="1">
      <alignment horizontal="right" vertical="center"/>
      <protection locked="0"/>
    </xf>
    <xf numFmtId="0" fontId="24" fillId="0" borderId="0" xfId="0" applyFont="1" applyProtection="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center" vertical="center"/>
      <protection locked="0"/>
    </xf>
    <xf numFmtId="41" fontId="24" fillId="0" borderId="0" xfId="0" applyNumberFormat="1" applyFont="1" applyAlignment="1" applyProtection="1">
      <alignment horizontal="center" vertical="center" wrapText="1"/>
      <protection locked="0"/>
    </xf>
    <xf numFmtId="168" fontId="24" fillId="0" borderId="0" xfId="2" applyNumberFormat="1" applyFont="1" applyFill="1" applyBorder="1" applyAlignment="1" applyProtection="1">
      <alignment horizontal="right" vertical="center"/>
    </xf>
    <xf numFmtId="41" fontId="24" fillId="0" borderId="0" xfId="1" applyNumberFormat="1" applyFont="1" applyFill="1" applyBorder="1" applyAlignment="1" applyProtection="1">
      <alignment horizontal="right" vertical="center"/>
      <protection locked="0"/>
    </xf>
    <xf numFmtId="41" fontId="24" fillId="0" borderId="0" xfId="2" applyNumberFormat="1" applyFont="1" applyFill="1" applyBorder="1" applyAlignment="1" applyProtection="1">
      <alignment horizontal="right" vertical="center"/>
    </xf>
    <xf numFmtId="41" fontId="103" fillId="0" borderId="0" xfId="0" applyNumberFormat="1" applyFont="1" applyAlignment="1" applyProtection="1">
      <alignment horizontal="center" vertical="center"/>
      <protection locked="0"/>
    </xf>
    <xf numFmtId="41" fontId="103" fillId="0" borderId="0" xfId="0" applyNumberFormat="1" applyFont="1" applyAlignment="1" applyProtection="1">
      <alignment horizontal="center" vertical="center" wrapText="1"/>
      <protection locked="0"/>
    </xf>
    <xf numFmtId="41" fontId="103" fillId="0" borderId="0" xfId="1" applyNumberFormat="1" applyFont="1" applyFill="1" applyBorder="1" applyAlignment="1" applyProtection="1">
      <alignment horizontal="right" vertical="center"/>
    </xf>
    <xf numFmtId="41" fontId="103" fillId="0" borderId="0" xfId="2" applyNumberFormat="1" applyFont="1" applyFill="1" applyBorder="1" applyAlignment="1" applyProtection="1">
      <alignment horizontal="right" vertical="center"/>
    </xf>
    <xf numFmtId="168" fontId="104" fillId="0" borderId="0" xfId="2" applyNumberFormat="1" applyFont="1" applyBorder="1" applyAlignment="1" applyProtection="1">
      <alignment horizontal="right"/>
    </xf>
    <xf numFmtId="1" fontId="103" fillId="0" borderId="0" xfId="0" applyNumberFormat="1" applyFont="1" applyAlignment="1" applyProtection="1">
      <alignment horizontal="center" vertical="center"/>
      <protection locked="0"/>
    </xf>
    <xf numFmtId="168" fontId="103" fillId="0" borderId="0" xfId="2" applyNumberFormat="1" applyFont="1" applyFill="1" applyBorder="1" applyAlignment="1" applyProtection="1">
      <alignment horizontal="right" vertical="center"/>
    </xf>
    <xf numFmtId="168" fontId="103" fillId="0" borderId="0" xfId="2" applyNumberFormat="1" applyFont="1" applyBorder="1" applyAlignment="1" applyProtection="1">
      <alignment horizontal="right"/>
    </xf>
    <xf numFmtId="41" fontId="103" fillId="0" borderId="0" xfId="0" applyNumberFormat="1" applyFont="1" applyProtection="1">
      <protection locked="0"/>
    </xf>
    <xf numFmtId="41" fontId="108" fillId="0" borderId="0" xfId="0" applyNumberFormat="1" applyFont="1" applyAlignment="1" applyProtection="1">
      <alignment horizontal="center" vertical="center" wrapText="1"/>
      <protection locked="0"/>
    </xf>
    <xf numFmtId="0" fontId="103" fillId="5" borderId="0" xfId="0" applyFont="1" applyFill="1" applyProtection="1">
      <protection locked="0"/>
    </xf>
    <xf numFmtId="0" fontId="103" fillId="0" borderId="0" xfId="0" applyFont="1" applyAlignment="1">
      <alignment horizontal="right" vertical="center"/>
    </xf>
    <xf numFmtId="0" fontId="24" fillId="0" borderId="0" xfId="0" applyFont="1" applyAlignment="1" applyProtection="1">
      <alignment horizontal="center"/>
      <protection locked="0"/>
    </xf>
    <xf numFmtId="0" fontId="50" fillId="0" borderId="0" xfId="0" applyFont="1" applyAlignment="1" applyProtection="1">
      <alignment horizontal="center"/>
      <protection locked="0"/>
    </xf>
    <xf numFmtId="0" fontId="24" fillId="0" borderId="0" xfId="0" applyFont="1" applyAlignment="1" applyProtection="1">
      <alignment horizontal="left" vertical="center" wrapText="1"/>
      <protection locked="0"/>
    </xf>
    <xf numFmtId="41" fontId="49" fillId="0" borderId="0" xfId="0" applyNumberFormat="1" applyFont="1" applyAlignment="1" applyProtection="1">
      <alignment horizontal="center" vertical="center"/>
      <protection locked="0"/>
    </xf>
    <xf numFmtId="41" fontId="109" fillId="0" borderId="0" xfId="0" applyNumberFormat="1" applyFont="1" applyAlignment="1" applyProtection="1">
      <alignment horizontal="center" vertical="center"/>
      <protection locked="0"/>
    </xf>
    <xf numFmtId="0" fontId="24" fillId="0" borderId="0" xfId="0" applyFont="1" applyAlignment="1" applyProtection="1">
      <alignment horizontal="right" vertical="center" wrapText="1"/>
      <protection locked="0"/>
    </xf>
    <xf numFmtId="3" fontId="24" fillId="0" borderId="0" xfId="2" applyNumberFormat="1" applyFont="1" applyFill="1" applyBorder="1" applyAlignment="1" applyProtection="1">
      <alignment horizontal="right" vertical="center"/>
    </xf>
    <xf numFmtId="3" fontId="24" fillId="0" borderId="0" xfId="1" applyNumberFormat="1" applyFont="1" applyFill="1" applyBorder="1" applyAlignment="1" applyProtection="1">
      <alignment horizontal="right" vertical="center"/>
    </xf>
    <xf numFmtId="168" fontId="24" fillId="0" borderId="0" xfId="2" applyNumberFormat="1" applyFont="1" applyBorder="1" applyAlignment="1" applyProtection="1">
      <alignment horizontal="right"/>
    </xf>
    <xf numFmtId="0" fontId="49" fillId="0" borderId="0" xfId="0" applyFont="1" applyAlignment="1">
      <alignment horizontal="right" vertical="center"/>
    </xf>
    <xf numFmtId="9" fontId="103" fillId="0" borderId="0" xfId="5" applyFont="1" applyFill="1" applyBorder="1" applyAlignment="1" applyProtection="1">
      <alignment horizontal="right" vertical="center"/>
    </xf>
    <xf numFmtId="3" fontId="24" fillId="0" borderId="11" xfId="2" applyNumberFormat="1" applyFont="1" applyFill="1" applyBorder="1" applyAlignment="1" applyProtection="1">
      <alignment horizontal="right" vertical="center"/>
    </xf>
    <xf numFmtId="0" fontId="9" fillId="8" borderId="0" xfId="0" applyFont="1" applyFill="1" applyProtection="1">
      <protection locked="0"/>
    </xf>
    <xf numFmtId="0" fontId="53" fillId="0" borderId="0" xfId="0" applyFont="1" applyAlignment="1" applyProtection="1">
      <alignment horizontal="right"/>
      <protection locked="0"/>
    </xf>
    <xf numFmtId="0" fontId="53" fillId="0" borderId="0" xfId="0" applyFont="1" applyAlignment="1" applyProtection="1">
      <alignment horizontal="left"/>
      <protection locked="0"/>
    </xf>
    <xf numFmtId="0" fontId="53" fillId="0" borderId="0" xfId="0" applyFont="1" applyProtection="1">
      <protection locked="0"/>
    </xf>
    <xf numFmtId="0" fontId="47" fillId="0" borderId="0" xfId="0" applyFont="1" applyAlignment="1" applyProtection="1">
      <alignment vertical="center"/>
      <protection locked="0"/>
    </xf>
    <xf numFmtId="0" fontId="25" fillId="0" borderId="0" xfId="0" applyFont="1" applyProtection="1">
      <protection locked="0"/>
    </xf>
    <xf numFmtId="0" fontId="47" fillId="0" borderId="0" xfId="0" applyFont="1" applyProtection="1">
      <protection locked="0"/>
    </xf>
    <xf numFmtId="0" fontId="57" fillId="0" borderId="0" xfId="0" applyFont="1" applyAlignment="1" applyProtection="1">
      <alignment horizontal="center" vertical="center" wrapText="1"/>
      <protection locked="0"/>
    </xf>
    <xf numFmtId="0" fontId="56" fillId="0" borderId="0" xfId="0" applyFont="1" applyAlignment="1" applyProtection="1">
      <alignment horizontal="left" wrapText="1"/>
      <protection locked="0"/>
    </xf>
    <xf numFmtId="0" fontId="56" fillId="0" borderId="0" xfId="0" applyFont="1" applyAlignment="1" applyProtection="1">
      <alignment wrapText="1"/>
      <protection locked="0"/>
    </xf>
    <xf numFmtId="0" fontId="56" fillId="0" borderId="0" xfId="0" applyFont="1" applyAlignment="1" applyProtection="1">
      <alignment horizontal="center" wrapText="1"/>
      <protection locked="0"/>
    </xf>
    <xf numFmtId="0" fontId="58" fillId="0" borderId="0" xfId="0" applyFont="1" applyAlignment="1" applyProtection="1">
      <alignment horizontal="left" vertical="top" wrapText="1"/>
      <protection locked="0"/>
    </xf>
    <xf numFmtId="0" fontId="56" fillId="0" borderId="0" xfId="0" applyFont="1" applyAlignment="1" applyProtection="1">
      <alignment horizontal="left" vertical="top" wrapText="1"/>
      <protection locked="0"/>
    </xf>
    <xf numFmtId="0" fontId="56" fillId="0" borderId="15" xfId="0" applyFont="1" applyBorder="1" applyAlignment="1" applyProtection="1">
      <alignment horizontal="left" wrapText="1"/>
      <protection locked="0"/>
    </xf>
    <xf numFmtId="0" fontId="56" fillId="0" borderId="16" xfId="0" applyFont="1" applyBorder="1" applyAlignment="1" applyProtection="1">
      <alignment horizontal="left" wrapText="1"/>
      <protection locked="0"/>
    </xf>
    <xf numFmtId="0" fontId="56" fillId="0" borderId="17" xfId="0" applyFont="1" applyBorder="1" applyAlignment="1" applyProtection="1">
      <alignment horizontal="left" wrapText="1"/>
      <protection locked="0"/>
    </xf>
    <xf numFmtId="0" fontId="56" fillId="0" borderId="0" xfId="0" applyFont="1" applyProtection="1">
      <protection locked="0"/>
    </xf>
    <xf numFmtId="0" fontId="53" fillId="0" borderId="0" xfId="0" applyFont="1" applyAlignment="1" applyProtection="1">
      <alignment horizontal="left" vertical="top" wrapText="1"/>
      <protection locked="0"/>
    </xf>
    <xf numFmtId="0" fontId="54" fillId="0" borderId="0" xfId="0" applyFont="1" applyAlignment="1" applyProtection="1">
      <alignment horizontal="left" vertical="top" wrapText="1"/>
      <protection locked="0"/>
    </xf>
    <xf numFmtId="0" fontId="49" fillId="0" borderId="0" xfId="0" applyFont="1" applyProtection="1">
      <protection locked="0"/>
    </xf>
    <xf numFmtId="0" fontId="60" fillId="0" borderId="0" xfId="0" applyFont="1" applyProtection="1">
      <protection locked="0"/>
    </xf>
    <xf numFmtId="0" fontId="24" fillId="0" borderId="18" xfId="0" applyFont="1" applyBorder="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59" fillId="0" borderId="0" xfId="0" applyFont="1" applyProtection="1">
      <protection locked="0"/>
    </xf>
    <xf numFmtId="0" fontId="62" fillId="0" borderId="0" xfId="0" applyFont="1" applyProtection="1">
      <protection locked="0"/>
    </xf>
    <xf numFmtId="0" fontId="54" fillId="0" borderId="0" xfId="0" applyFont="1" applyAlignment="1" applyProtection="1">
      <alignment horizontal="right" vertical="top"/>
      <protection locked="0"/>
    </xf>
    <xf numFmtId="0" fontId="24" fillId="0" borderId="19" xfId="0" applyFont="1" applyBorder="1" applyProtection="1">
      <protection locked="0"/>
    </xf>
    <xf numFmtId="0" fontId="48" fillId="0" borderId="0" xfId="0" applyFont="1" applyAlignment="1" applyProtection="1">
      <alignment horizontal="left"/>
      <protection locked="0"/>
    </xf>
    <xf numFmtId="0" fontId="52" fillId="0" borderId="0" xfId="0" applyFont="1" applyAlignment="1" applyProtection="1">
      <alignment horizontal="left"/>
      <protection locked="0"/>
    </xf>
    <xf numFmtId="0" fontId="51" fillId="0" borderId="0" xfId="0" applyFont="1" applyAlignment="1" applyProtection="1">
      <alignment horizontal="left"/>
      <protection locked="0"/>
    </xf>
    <xf numFmtId="0" fontId="63" fillId="0" borderId="0" xfId="0" applyFont="1" applyAlignment="1" applyProtection="1">
      <alignment horizontal="left"/>
      <protection locked="0"/>
    </xf>
    <xf numFmtId="0" fontId="65" fillId="0" borderId="0" xfId="0" applyFont="1" applyAlignment="1" applyProtection="1">
      <alignment horizontal="left"/>
      <protection locked="0"/>
    </xf>
    <xf numFmtId="0" fontId="66" fillId="0" borderId="0" xfId="0" applyFont="1" applyProtection="1">
      <protection locked="0"/>
    </xf>
    <xf numFmtId="42" fontId="49" fillId="0" borderId="13" xfId="2" applyNumberFormat="1" applyFont="1" applyFill="1" applyBorder="1" applyAlignment="1" applyProtection="1">
      <alignment horizontal="right" vertical="center"/>
    </xf>
    <xf numFmtId="0" fontId="65" fillId="0" borderId="0" xfId="0" applyFont="1" applyAlignment="1" applyProtection="1">
      <alignment horizontal="left" vertical="center"/>
      <protection locked="0"/>
    </xf>
    <xf numFmtId="0" fontId="68" fillId="0" borderId="0" xfId="0" applyFont="1" applyAlignment="1" applyProtection="1">
      <alignment horizontal="left"/>
      <protection locked="0"/>
    </xf>
    <xf numFmtId="0" fontId="9" fillId="9" borderId="0" xfId="0" applyFont="1" applyFill="1" applyProtection="1">
      <protection locked="0"/>
    </xf>
    <xf numFmtId="0" fontId="73" fillId="0" borderId="0" xfId="0" applyFont="1" applyProtection="1">
      <protection locked="0"/>
    </xf>
    <xf numFmtId="0" fontId="74" fillId="0" borderId="4" xfId="0" applyFont="1" applyBorder="1" applyAlignment="1" applyProtection="1">
      <alignment horizontal="center"/>
      <protection locked="0"/>
    </xf>
    <xf numFmtId="0" fontId="71" fillId="0" borderId="0" xfId="0" applyFont="1" applyProtection="1">
      <protection locked="0"/>
    </xf>
    <xf numFmtId="0" fontId="71" fillId="0" borderId="0" xfId="0" applyFont="1" applyAlignment="1" applyProtection="1">
      <alignment horizontal="right"/>
      <protection locked="0"/>
    </xf>
    <xf numFmtId="0" fontId="9" fillId="0" borderId="0" xfId="0" applyFont="1" applyAlignment="1" applyProtection="1">
      <alignment vertical="center"/>
      <protection locked="0"/>
    </xf>
    <xf numFmtId="0" fontId="110" fillId="0" borderId="4" xfId="0" applyFont="1" applyBorder="1" applyAlignment="1" applyProtection="1">
      <alignment horizontal="right" vertical="center"/>
      <protection locked="0"/>
    </xf>
    <xf numFmtId="0" fontId="110" fillId="0" borderId="4" xfId="0" applyFont="1" applyBorder="1" applyAlignment="1" applyProtection="1">
      <alignment horizontal="right" vertical="center" wrapText="1"/>
      <protection locked="0"/>
    </xf>
    <xf numFmtId="0" fontId="75" fillId="5" borderId="0" xfId="0" applyFont="1" applyFill="1" applyAlignment="1">
      <alignment horizontal="center" vertical="center"/>
    </xf>
    <xf numFmtId="41" fontId="24" fillId="0" borderId="0" xfId="1" applyNumberFormat="1" applyFont="1" applyFill="1" applyBorder="1" applyAlignment="1" applyProtection="1">
      <alignment horizontal="right" vertical="center"/>
    </xf>
    <xf numFmtId="0" fontId="70" fillId="0" borderId="0" xfId="0" applyFont="1" applyAlignment="1">
      <alignment horizontal="center" vertical="center"/>
    </xf>
    <xf numFmtId="0" fontId="70" fillId="0" borderId="0" xfId="0" applyFont="1" applyAlignment="1">
      <alignment horizontal="right" vertical="center"/>
    </xf>
    <xf numFmtId="42" fontId="70" fillId="5" borderId="0" xfId="2" applyNumberFormat="1" applyFont="1" applyFill="1" applyBorder="1" applyAlignment="1" applyProtection="1">
      <alignment horizontal="right" vertical="center"/>
    </xf>
    <xf numFmtId="42" fontId="70" fillId="5" borderId="20" xfId="2" applyNumberFormat="1" applyFont="1" applyFill="1" applyBorder="1" applyAlignment="1" applyProtection="1">
      <alignment horizontal="right" vertical="center"/>
    </xf>
    <xf numFmtId="1" fontId="76" fillId="0" borderId="0" xfId="0" applyNumberFormat="1" applyFont="1" applyAlignment="1">
      <alignment horizontal="center" vertical="center"/>
    </xf>
    <xf numFmtId="42" fontId="77" fillId="0" borderId="0" xfId="0" applyNumberFormat="1" applyFont="1" applyAlignment="1">
      <alignment horizontal="right" vertical="center"/>
    </xf>
    <xf numFmtId="42" fontId="78" fillId="0" borderId="0" xfId="0" applyNumberFormat="1" applyFont="1" applyAlignment="1">
      <alignment horizontal="right"/>
    </xf>
    <xf numFmtId="42" fontId="78" fillId="0" borderId="20" xfId="0" applyNumberFormat="1" applyFont="1" applyBorder="1" applyAlignment="1">
      <alignment horizontal="right"/>
    </xf>
    <xf numFmtId="42" fontId="49" fillId="0" borderId="21" xfId="2" applyNumberFormat="1" applyFont="1" applyFill="1" applyBorder="1" applyAlignment="1" applyProtection="1">
      <alignment horizontal="right" vertical="center"/>
    </xf>
    <xf numFmtId="42" fontId="70" fillId="0" borderId="0" xfId="2" applyNumberFormat="1" applyFont="1" applyFill="1" applyBorder="1" applyAlignment="1" applyProtection="1">
      <alignment horizontal="right" vertical="center"/>
    </xf>
    <xf numFmtId="42" fontId="70" fillId="0" borderId="20" xfId="2" applyNumberFormat="1" applyFont="1" applyFill="1" applyBorder="1" applyAlignment="1" applyProtection="1">
      <alignment horizontal="right" vertical="center"/>
    </xf>
    <xf numFmtId="1" fontId="111" fillId="0" borderId="0" xfId="0" applyNumberFormat="1" applyFont="1" applyAlignment="1">
      <alignment horizontal="center" vertical="center"/>
    </xf>
    <xf numFmtId="42" fontId="111" fillId="0" borderId="0" xfId="0" applyNumberFormat="1" applyFont="1" applyAlignment="1">
      <alignment horizontal="right" vertical="center"/>
    </xf>
    <xf numFmtId="42" fontId="112" fillId="0" borderId="0" xfId="0" applyNumberFormat="1" applyFont="1" applyAlignment="1">
      <alignment horizontal="right"/>
    </xf>
    <xf numFmtId="42" fontId="112" fillId="0" borderId="20" xfId="0" applyNumberFormat="1" applyFont="1" applyBorder="1" applyAlignment="1">
      <alignment horizontal="right"/>
    </xf>
    <xf numFmtId="0" fontId="75" fillId="0" borderId="0" xfId="0" applyFont="1" applyAlignment="1">
      <alignment horizontal="center" vertical="center"/>
    </xf>
    <xf numFmtId="0" fontId="75" fillId="0" borderId="0" xfId="0" applyFont="1"/>
    <xf numFmtId="0" fontId="25" fillId="0" borderId="0" xfId="0" applyFont="1"/>
    <xf numFmtId="0" fontId="24" fillId="0" borderId="0" xfId="0" applyFont="1" applyAlignment="1">
      <alignment horizontal="center"/>
    </xf>
    <xf numFmtId="37" fontId="24" fillId="0" borderId="0" xfId="0" applyNumberFormat="1" applyFont="1"/>
    <xf numFmtId="0" fontId="113" fillId="0" borderId="0" xfId="0" applyFont="1" applyAlignment="1" applyProtection="1">
      <alignment horizontal="center" vertical="center" wrapText="1"/>
      <protection locked="0"/>
    </xf>
    <xf numFmtId="0" fontId="110" fillId="0" borderId="0" xfId="0" applyFont="1" applyAlignment="1" applyProtection="1">
      <alignment horizontal="center" vertical="center"/>
      <protection locked="0"/>
    </xf>
    <xf numFmtId="0" fontId="113" fillId="0" borderId="0" xfId="0" applyFont="1" applyAlignment="1" applyProtection="1">
      <alignment horizontal="center" vertical="center"/>
      <protection locked="0"/>
    </xf>
    <xf numFmtId="0" fontId="71" fillId="0" borderId="0" xfId="0" applyFont="1" applyAlignment="1" applyProtection="1">
      <alignment horizontal="center" vertical="center" wrapText="1"/>
      <protection locked="0"/>
    </xf>
    <xf numFmtId="0" fontId="71" fillId="0" borderId="20" xfId="0" applyFont="1" applyBorder="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24" fillId="0" borderId="0" xfId="0" applyFont="1"/>
    <xf numFmtId="3" fontId="24" fillId="0" borderId="20" xfId="1" applyNumberFormat="1" applyFont="1" applyFill="1" applyBorder="1" applyAlignment="1" applyProtection="1">
      <alignment horizontal="right" vertical="center"/>
      <protection locked="0"/>
    </xf>
    <xf numFmtId="1" fontId="24" fillId="0" borderId="0" xfId="0" applyNumberFormat="1" applyFont="1" applyAlignment="1">
      <alignment horizontal="center" vertical="center"/>
    </xf>
    <xf numFmtId="0" fontId="71" fillId="0" borderId="0" xfId="0" applyFont="1" applyAlignment="1">
      <alignment horizontal="right" vertical="center"/>
    </xf>
    <xf numFmtId="3" fontId="49" fillId="0" borderId="0" xfId="2" applyNumberFormat="1" applyFont="1" applyFill="1" applyBorder="1" applyAlignment="1" applyProtection="1">
      <alignment horizontal="right" vertical="center"/>
    </xf>
    <xf numFmtId="3" fontId="49" fillId="0" borderId="20" xfId="2" applyNumberFormat="1" applyFont="1" applyFill="1" applyBorder="1" applyAlignment="1" applyProtection="1">
      <alignment horizontal="right" vertical="center"/>
    </xf>
    <xf numFmtId="3" fontId="71" fillId="0" borderId="0" xfId="0" applyNumberFormat="1" applyFont="1" applyAlignment="1" applyProtection="1">
      <alignment horizontal="right" vertical="center" wrapText="1"/>
      <protection locked="0"/>
    </xf>
    <xf numFmtId="3" fontId="71" fillId="0" borderId="20" xfId="0" applyNumberFormat="1" applyFont="1" applyBorder="1" applyAlignment="1" applyProtection="1">
      <alignment horizontal="right" vertical="center" wrapText="1"/>
      <protection locked="0"/>
    </xf>
    <xf numFmtId="3" fontId="73" fillId="0" borderId="0" xfId="0" applyNumberFormat="1" applyFont="1" applyAlignment="1" applyProtection="1">
      <alignment horizontal="right" vertical="center" wrapText="1"/>
      <protection locked="0"/>
    </xf>
    <xf numFmtId="41" fontId="24" fillId="0" borderId="20" xfId="1" applyNumberFormat="1" applyFont="1" applyFill="1" applyBorder="1" applyAlignment="1" applyProtection="1">
      <alignment horizontal="right" vertical="center"/>
      <protection locked="0"/>
    </xf>
    <xf numFmtId="0" fontId="49" fillId="0" borderId="0" xfId="0" applyFont="1"/>
    <xf numFmtId="0" fontId="70" fillId="0" borderId="0" xfId="0" applyFont="1" applyAlignment="1">
      <alignment horizontal="right"/>
    </xf>
    <xf numFmtId="42" fontId="49" fillId="0" borderId="13" xfId="2" applyNumberFormat="1" applyFont="1" applyBorder="1" applyAlignment="1" applyProtection="1">
      <alignment horizontal="right"/>
    </xf>
    <xf numFmtId="42" fontId="49" fillId="0" borderId="21" xfId="2" applyNumberFormat="1" applyFont="1" applyBorder="1" applyAlignment="1" applyProtection="1">
      <alignment horizontal="right"/>
    </xf>
    <xf numFmtId="0" fontId="47" fillId="0" borderId="0" xfId="0" applyFont="1" applyAlignment="1">
      <alignment horizontal="right"/>
    </xf>
    <xf numFmtId="3" fontId="49" fillId="0" borderId="0" xfId="2" applyNumberFormat="1" applyFont="1" applyBorder="1" applyAlignment="1" applyProtection="1">
      <alignment horizontal="right"/>
    </xf>
    <xf numFmtId="3" fontId="49" fillId="0" borderId="20" xfId="2" applyNumberFormat="1" applyFont="1" applyBorder="1" applyAlignment="1" applyProtection="1">
      <alignment horizontal="right"/>
    </xf>
    <xf numFmtId="3" fontId="24" fillId="0" borderId="0" xfId="2" applyNumberFormat="1" applyFont="1" applyBorder="1" applyAlignment="1" applyProtection="1">
      <alignment horizontal="right"/>
    </xf>
    <xf numFmtId="42" fontId="49" fillId="0" borderId="10" xfId="2" applyNumberFormat="1" applyFont="1" applyBorder="1" applyAlignment="1" applyProtection="1">
      <alignment horizontal="right"/>
    </xf>
    <xf numFmtId="42" fontId="49" fillId="0" borderId="22" xfId="2" applyNumberFormat="1" applyFont="1" applyBorder="1" applyAlignment="1" applyProtection="1">
      <alignment horizontal="right"/>
    </xf>
    <xf numFmtId="3" fontId="24" fillId="0" borderId="0" xfId="0" applyNumberFormat="1" applyFont="1" applyAlignment="1">
      <alignment horizontal="right"/>
    </xf>
    <xf numFmtId="3" fontId="24" fillId="0" borderId="20" xfId="0" applyNumberFormat="1" applyFont="1" applyBorder="1" applyAlignment="1">
      <alignment horizontal="right"/>
    </xf>
    <xf numFmtId="167" fontId="49" fillId="0" borderId="0" xfId="2" applyNumberFormat="1" applyFont="1" applyFill="1" applyBorder="1" applyAlignment="1" applyProtection="1">
      <alignment vertical="center"/>
    </xf>
    <xf numFmtId="44" fontId="44" fillId="0" borderId="10" xfId="1" applyNumberFormat="1" applyFont="1" applyFill="1" applyBorder="1" applyAlignment="1" applyProtection="1">
      <alignment horizontal="right" vertical="center"/>
      <protection locked="0"/>
    </xf>
    <xf numFmtId="44" fontId="44" fillId="0" borderId="12" xfId="1" applyNumberFormat="1" applyFont="1" applyFill="1" applyBorder="1" applyAlignment="1" applyProtection="1">
      <alignment horizontal="right" vertical="center"/>
      <protection locked="0"/>
    </xf>
    <xf numFmtId="44" fontId="44" fillId="0" borderId="10" xfId="1" applyNumberFormat="1" applyFont="1" applyFill="1" applyBorder="1" applyAlignment="1" applyProtection="1">
      <alignment horizontal="right" vertical="center"/>
    </xf>
    <xf numFmtId="0" fontId="73" fillId="0" borderId="0" xfId="0" applyFont="1"/>
    <xf numFmtId="0" fontId="49" fillId="10" borderId="23" xfId="0" applyFont="1" applyFill="1" applyBorder="1" applyAlignment="1">
      <alignment horizontal="center" vertical="center" wrapText="1"/>
    </xf>
    <xf numFmtId="0" fontId="49" fillId="10" borderId="24" xfId="0" applyFont="1" applyFill="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49" fillId="10" borderId="27" xfId="0" applyFont="1" applyFill="1" applyBorder="1" applyAlignment="1">
      <alignment horizontal="center" vertical="center"/>
    </xf>
    <xf numFmtId="0" fontId="49" fillId="10" borderId="28" xfId="0" applyFont="1" applyFill="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49" fillId="10" borderId="2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11" borderId="8" xfId="0" applyFont="1" applyFill="1" applyBorder="1"/>
    <xf numFmtId="0" fontId="24" fillId="11" borderId="0" xfId="0" applyFont="1" applyFill="1"/>
    <xf numFmtId="0" fontId="24" fillId="11" borderId="3" xfId="0" applyFont="1" applyFill="1" applyBorder="1"/>
    <xf numFmtId="0" fontId="49" fillId="12" borderId="24" xfId="0" applyFont="1" applyFill="1" applyBorder="1" applyAlignment="1">
      <alignment horizontal="center" vertical="center"/>
    </xf>
    <xf numFmtId="0" fontId="49" fillId="12" borderId="32" xfId="0" applyFont="1" applyFill="1" applyBorder="1" applyAlignment="1">
      <alignment horizontal="center" vertical="center" wrapText="1"/>
    </xf>
    <xf numFmtId="0" fontId="49" fillId="12" borderId="33" xfId="0" applyFont="1" applyFill="1" applyBorder="1" applyAlignment="1">
      <alignment horizontal="center" vertical="center" wrapText="1"/>
    </xf>
    <xf numFmtId="0" fontId="1" fillId="0" borderId="0" xfId="3"/>
    <xf numFmtId="0" fontId="9" fillId="0" borderId="0" xfId="3" applyFont="1"/>
    <xf numFmtId="0" fontId="15" fillId="0" borderId="0" xfId="3" applyFont="1"/>
    <xf numFmtId="0" fontId="1" fillId="0" borderId="0" xfId="3" applyAlignment="1">
      <alignment vertical="center"/>
    </xf>
    <xf numFmtId="165" fontId="72" fillId="0" borderId="0" xfId="0" applyNumberFormat="1" applyFont="1" applyAlignment="1" applyProtection="1">
      <alignment horizontal="right" vertical="center"/>
      <protection locked="0"/>
    </xf>
    <xf numFmtId="0" fontId="80" fillId="0" borderId="0" xfId="3" applyFont="1" applyAlignment="1">
      <alignment horizontal="right" vertical="center" wrapText="1"/>
    </xf>
    <xf numFmtId="0" fontId="65" fillId="0" borderId="0" xfId="3" applyFont="1" applyAlignment="1">
      <alignment horizontal="right" vertical="center" wrapText="1"/>
    </xf>
    <xf numFmtId="0" fontId="81" fillId="0" borderId="0" xfId="0" applyFont="1" applyAlignment="1" applyProtection="1">
      <alignment horizontal="center"/>
      <protection locked="0"/>
    </xf>
    <xf numFmtId="0" fontId="24" fillId="0" borderId="0" xfId="3" applyFont="1"/>
    <xf numFmtId="0" fontId="25" fillId="0" borderId="0" xfId="3" applyFont="1"/>
    <xf numFmtId="44" fontId="25" fillId="0" borderId="0" xfId="2" applyFont="1" applyBorder="1"/>
    <xf numFmtId="44" fontId="25" fillId="0" borderId="19" xfId="2" applyFont="1" applyBorder="1"/>
    <xf numFmtId="37" fontId="25" fillId="0" borderId="0" xfId="3" applyNumberFormat="1" applyFont="1"/>
    <xf numFmtId="44" fontId="24" fillId="0" borderId="0" xfId="2" applyFont="1" applyBorder="1"/>
    <xf numFmtId="0" fontId="25" fillId="0" borderId="0" xfId="3" applyFont="1" applyProtection="1">
      <protection locked="0"/>
    </xf>
    <xf numFmtId="44" fontId="25" fillId="0" borderId="0" xfId="2" applyFont="1" applyBorder="1" applyProtection="1"/>
    <xf numFmtId="0" fontId="58" fillId="0" borderId="0" xfId="3" applyFont="1"/>
    <xf numFmtId="37" fontId="58" fillId="0" borderId="0" xfId="3" applyNumberFormat="1" applyFont="1"/>
    <xf numFmtId="44" fontId="58" fillId="0" borderId="0" xfId="2" applyFont="1" applyBorder="1"/>
    <xf numFmtId="0" fontId="25" fillId="0" borderId="19" xfId="3" applyFont="1" applyBorder="1"/>
    <xf numFmtId="37" fontId="25" fillId="0" borderId="19" xfId="3" applyNumberFormat="1" applyFont="1" applyBorder="1"/>
    <xf numFmtId="37" fontId="24" fillId="0" borderId="0" xfId="3" applyNumberFormat="1" applyFont="1"/>
    <xf numFmtId="0" fontId="47" fillId="0" borderId="0" xfId="3" applyFont="1"/>
    <xf numFmtId="0" fontId="25" fillId="0" borderId="0" xfId="3" applyFont="1" applyAlignment="1" applyProtection="1">
      <alignment horizontal="left"/>
      <protection locked="0"/>
    </xf>
    <xf numFmtId="0" fontId="25" fillId="0" borderId="0" xfId="3" quotePrefix="1" applyFont="1" applyAlignment="1">
      <alignment horizontal="right"/>
    </xf>
    <xf numFmtId="0" fontId="25" fillId="0" borderId="0" xfId="3" applyFont="1" applyAlignment="1">
      <alignment horizontal="right"/>
    </xf>
    <xf numFmtId="0" fontId="24" fillId="0" borderId="0" xfId="3" applyFont="1" applyAlignment="1">
      <alignment horizontal="right"/>
    </xf>
    <xf numFmtId="44" fontId="24" fillId="0" borderId="0" xfId="2" applyFont="1" applyFill="1" applyBorder="1"/>
    <xf numFmtId="0" fontId="25" fillId="0" borderId="4" xfId="3" applyFont="1" applyBorder="1"/>
    <xf numFmtId="0" fontId="24" fillId="0" borderId="4" xfId="3" applyFont="1" applyBorder="1"/>
    <xf numFmtId="37" fontId="25" fillId="0" borderId="4" xfId="3" applyNumberFormat="1" applyFont="1" applyBorder="1"/>
    <xf numFmtId="44" fontId="25" fillId="0" borderId="4" xfId="2" applyFont="1" applyFill="1" applyBorder="1"/>
    <xf numFmtId="0" fontId="70" fillId="0" borderId="0" xfId="0" applyFont="1" applyAlignment="1">
      <alignment horizontal="left" vertical="center"/>
    </xf>
    <xf numFmtId="0" fontId="114" fillId="0" borderId="0" xfId="0" applyFont="1" applyAlignment="1">
      <alignment horizontal="left"/>
    </xf>
    <xf numFmtId="0" fontId="114" fillId="0" borderId="0" xfId="0" applyFont="1" applyAlignment="1">
      <alignment horizontal="left" vertical="center"/>
    </xf>
    <xf numFmtId="0" fontId="114" fillId="0" borderId="4" xfId="0" applyFont="1" applyBorder="1" applyAlignment="1" applyProtection="1">
      <alignment horizontal="right" vertical="center"/>
      <protection locked="0"/>
    </xf>
    <xf numFmtId="0" fontId="114" fillId="0" borderId="4" xfId="0" applyFont="1" applyBorder="1" applyAlignment="1" applyProtection="1">
      <alignment horizontal="right" vertical="center" wrapText="1"/>
      <protection locked="0"/>
    </xf>
    <xf numFmtId="1" fontId="114" fillId="0" borderId="0" xfId="0" applyNumberFormat="1" applyFont="1" applyAlignment="1">
      <alignment horizontal="center" vertical="center"/>
    </xf>
    <xf numFmtId="164" fontId="115" fillId="0" borderId="0" xfId="0" applyNumberFormat="1" applyFont="1" applyAlignment="1">
      <alignment horizontal="left"/>
    </xf>
    <xf numFmtId="0" fontId="114" fillId="0" borderId="0" xfId="0" applyFont="1" applyAlignment="1">
      <alignment vertical="center"/>
    </xf>
    <xf numFmtId="0" fontId="75" fillId="0" borderId="0" xfId="0" applyFont="1" applyAlignment="1">
      <alignment horizontal="left" vertical="center"/>
    </xf>
    <xf numFmtId="41" fontId="75" fillId="0" borderId="0" xfId="2" applyNumberFormat="1" applyFont="1" applyFill="1" applyBorder="1" applyAlignment="1" applyProtection="1">
      <alignment horizontal="right" vertical="center"/>
    </xf>
    <xf numFmtId="41" fontId="75" fillId="5" borderId="0" xfId="2" applyNumberFormat="1" applyFont="1" applyFill="1" applyBorder="1" applyAlignment="1" applyProtection="1">
      <alignment horizontal="right" vertical="center"/>
    </xf>
    <xf numFmtId="41" fontId="75" fillId="5" borderId="20" xfId="2" applyNumberFormat="1" applyFont="1" applyFill="1" applyBorder="1" applyAlignment="1" applyProtection="1">
      <alignment horizontal="right" vertical="center"/>
    </xf>
    <xf numFmtId="41" fontId="75" fillId="0" borderId="0" xfId="1" applyNumberFormat="1" applyFont="1" applyFill="1" applyBorder="1" applyAlignment="1" applyProtection="1">
      <alignment horizontal="right" vertical="center"/>
    </xf>
    <xf numFmtId="41" fontId="75" fillId="0" borderId="20" xfId="1" applyNumberFormat="1" applyFont="1" applyFill="1" applyBorder="1" applyAlignment="1" applyProtection="1">
      <alignment horizontal="right" vertical="center"/>
    </xf>
    <xf numFmtId="41" fontId="75" fillId="0" borderId="34" xfId="1" applyNumberFormat="1" applyFont="1" applyFill="1" applyBorder="1" applyAlignment="1" applyProtection="1">
      <alignment horizontal="right" vertical="center"/>
    </xf>
    <xf numFmtId="41" fontId="75" fillId="0" borderId="35" xfId="1" applyNumberFormat="1" applyFont="1" applyFill="1" applyBorder="1" applyAlignment="1" applyProtection="1">
      <alignment horizontal="right" vertical="center"/>
    </xf>
    <xf numFmtId="0" fontId="75" fillId="5" borderId="0" xfId="0" applyFont="1" applyFill="1" applyAlignment="1">
      <alignment horizontal="left" vertical="center"/>
    </xf>
    <xf numFmtId="41" fontId="75" fillId="5" borderId="0" xfId="0" applyNumberFormat="1" applyFont="1" applyFill="1" applyAlignment="1">
      <alignment horizontal="right" vertical="center"/>
    </xf>
    <xf numFmtId="41" fontId="75" fillId="5" borderId="34" xfId="2" applyNumberFormat="1" applyFont="1" applyFill="1" applyBorder="1" applyAlignment="1" applyProtection="1">
      <alignment horizontal="right" vertical="center"/>
    </xf>
    <xf numFmtId="41" fontId="75" fillId="5" borderId="35" xfId="2" applyNumberFormat="1" applyFont="1" applyFill="1" applyBorder="1" applyAlignment="1" applyProtection="1">
      <alignment horizontal="right" vertical="center"/>
    </xf>
    <xf numFmtId="41" fontId="75" fillId="5" borderId="34" xfId="0" applyNumberFormat="1" applyFont="1" applyFill="1" applyBorder="1" applyAlignment="1">
      <alignment horizontal="right" vertical="center"/>
    </xf>
    <xf numFmtId="42" fontId="70" fillId="0" borderId="19" xfId="2" applyNumberFormat="1" applyFont="1" applyFill="1" applyBorder="1" applyAlignment="1" applyProtection="1">
      <alignment horizontal="right" vertical="center"/>
    </xf>
    <xf numFmtId="42" fontId="70" fillId="0" borderId="36" xfId="2" applyNumberFormat="1" applyFont="1" applyFill="1" applyBorder="1" applyAlignment="1" applyProtection="1">
      <alignment horizontal="right" vertical="center"/>
    </xf>
    <xf numFmtId="42" fontId="70" fillId="0" borderId="13" xfId="2" applyNumberFormat="1" applyFont="1" applyFill="1" applyBorder="1" applyAlignment="1" applyProtection="1">
      <alignment horizontal="right" vertical="center"/>
    </xf>
    <xf numFmtId="42" fontId="70" fillId="0" borderId="21" xfId="2" applyNumberFormat="1" applyFont="1" applyFill="1" applyBorder="1" applyAlignment="1" applyProtection="1">
      <alignment horizontal="right" vertical="center"/>
    </xf>
    <xf numFmtId="0" fontId="70" fillId="5" borderId="0" xfId="0" applyFont="1" applyFill="1" applyAlignment="1">
      <alignment horizontal="right" vertical="center"/>
    </xf>
    <xf numFmtId="41" fontId="75" fillId="0" borderId="20" xfId="2" applyNumberFormat="1" applyFont="1" applyFill="1" applyBorder="1" applyAlignment="1" applyProtection="1">
      <alignment horizontal="right" vertical="center"/>
    </xf>
    <xf numFmtId="41" fontId="75" fillId="0" borderId="0" xfId="0" applyNumberFormat="1" applyFont="1" applyAlignment="1">
      <alignment horizontal="right" vertical="center"/>
    </xf>
    <xf numFmtId="41" fontId="75" fillId="0" borderId="34" xfId="2" applyNumberFormat="1" applyFont="1" applyFill="1" applyBorder="1" applyAlignment="1" applyProtection="1">
      <alignment horizontal="right" vertical="center"/>
    </xf>
    <xf numFmtId="41" fontId="75" fillId="0" borderId="35" xfId="2" applyNumberFormat="1" applyFont="1" applyFill="1" applyBorder="1" applyAlignment="1" applyProtection="1">
      <alignment horizontal="right" vertical="center"/>
    </xf>
    <xf numFmtId="41" fontId="75" fillId="0" borderId="34" xfId="0" applyNumberFormat="1" applyFont="1" applyBorder="1" applyAlignment="1">
      <alignment horizontal="right" vertical="center"/>
    </xf>
    <xf numFmtId="42" fontId="70" fillId="0" borderId="0" xfId="2" applyNumberFormat="1" applyFont="1" applyFill="1" applyBorder="1" applyAlignment="1" applyProtection="1">
      <alignment horizontal="right"/>
    </xf>
    <xf numFmtId="42" fontId="70" fillId="0" borderId="20" xfId="2" applyNumberFormat="1" applyFont="1" applyFill="1" applyBorder="1" applyAlignment="1" applyProtection="1">
      <alignment horizontal="right"/>
    </xf>
    <xf numFmtId="42" fontId="75" fillId="0" borderId="0" xfId="0" applyNumberFormat="1" applyFont="1" applyAlignment="1">
      <alignment horizontal="right"/>
    </xf>
    <xf numFmtId="42" fontId="75" fillId="0" borderId="20" xfId="0" applyNumberFormat="1" applyFont="1" applyBorder="1" applyAlignment="1">
      <alignment horizontal="right"/>
    </xf>
    <xf numFmtId="0" fontId="79" fillId="13" borderId="0" xfId="0" applyFont="1" applyFill="1" applyAlignment="1">
      <alignment horizontal="right"/>
    </xf>
    <xf numFmtId="41" fontId="75" fillId="13" borderId="0" xfId="2" applyNumberFormat="1" applyFont="1" applyFill="1" applyBorder="1" applyAlignment="1" applyProtection="1">
      <alignment horizontal="right" vertical="center"/>
    </xf>
    <xf numFmtId="41" fontId="75" fillId="13" borderId="20" xfId="2" applyNumberFormat="1" applyFont="1" applyFill="1" applyBorder="1" applyAlignment="1" applyProtection="1">
      <alignment horizontal="right" vertical="center"/>
    </xf>
    <xf numFmtId="0" fontId="79" fillId="13" borderId="0" xfId="0" applyFont="1" applyFill="1" applyAlignment="1">
      <alignment horizontal="right" vertical="center" wrapText="1"/>
    </xf>
    <xf numFmtId="42" fontId="75" fillId="13" borderId="13" xfId="2" applyNumberFormat="1" applyFont="1" applyFill="1" applyBorder="1" applyAlignment="1" applyProtection="1">
      <alignment horizontal="right" vertical="center"/>
    </xf>
    <xf numFmtId="42" fontId="75" fillId="13" borderId="21" xfId="2" applyNumberFormat="1" applyFont="1" applyFill="1" applyBorder="1" applyAlignment="1" applyProtection="1">
      <alignment horizontal="right" vertical="center"/>
    </xf>
    <xf numFmtId="0" fontId="73" fillId="5" borderId="0" xfId="0" applyFont="1" applyFill="1"/>
    <xf numFmtId="0" fontId="24" fillId="0" borderId="27" xfId="0" applyFont="1" applyBorder="1" applyAlignment="1">
      <alignment horizontal="center"/>
    </xf>
    <xf numFmtId="0" fontId="24" fillId="0" borderId="6" xfId="0" applyFont="1" applyBorder="1" applyAlignment="1">
      <alignment horizontal="center"/>
    </xf>
    <xf numFmtId="0" fontId="24" fillId="0" borderId="37" xfId="0" applyFont="1" applyBorder="1" applyAlignment="1">
      <alignment horizontal="center"/>
    </xf>
    <xf numFmtId="0" fontId="24" fillId="0" borderId="30" xfId="0" applyFont="1" applyBorder="1" applyAlignment="1">
      <alignment horizontal="center"/>
    </xf>
    <xf numFmtId="0" fontId="24" fillId="0" borderId="38" xfId="0" applyFont="1" applyBorder="1" applyAlignment="1">
      <alignment horizontal="center"/>
    </xf>
    <xf numFmtId="0" fontId="24" fillId="0" borderId="39" xfId="0" applyFont="1" applyBorder="1" applyAlignment="1">
      <alignment horizontal="center"/>
    </xf>
    <xf numFmtId="0" fontId="116" fillId="0" borderId="0" xfId="0" applyFont="1"/>
    <xf numFmtId="0" fontId="9" fillId="0" borderId="0" xfId="3" applyFont="1" applyAlignment="1">
      <alignment horizontal="left"/>
    </xf>
    <xf numFmtId="0" fontId="47" fillId="0" borderId="0" xfId="3" applyFont="1" applyAlignment="1">
      <alignment horizontal="right"/>
    </xf>
    <xf numFmtId="0" fontId="103" fillId="7" borderId="28" xfId="0" applyFont="1" applyFill="1" applyBorder="1" applyProtection="1">
      <protection locked="0"/>
    </xf>
    <xf numFmtId="0" fontId="103" fillId="7" borderId="10" xfId="0" applyFont="1" applyFill="1" applyBorder="1" applyProtection="1">
      <protection locked="0"/>
    </xf>
    <xf numFmtId="0" fontId="9" fillId="7" borderId="10" xfId="0" applyFont="1" applyFill="1" applyBorder="1" applyProtection="1">
      <protection locked="0"/>
    </xf>
    <xf numFmtId="0" fontId="9" fillId="7" borderId="40" xfId="0" applyFont="1" applyFill="1" applyBorder="1" applyProtection="1">
      <protection locked="0"/>
    </xf>
    <xf numFmtId="37" fontId="25" fillId="0" borderId="0" xfId="3" applyNumberFormat="1" applyFont="1" applyAlignment="1">
      <alignment horizontal="right"/>
    </xf>
    <xf numFmtId="44" fontId="25" fillId="0" borderId="0" xfId="2" applyFont="1" applyBorder="1" applyAlignment="1">
      <alignment horizontal="right"/>
    </xf>
    <xf numFmtId="0" fontId="49" fillId="0" borderId="0" xfId="0" applyFont="1" applyAlignment="1">
      <alignment horizontal="right"/>
    </xf>
    <xf numFmtId="0" fontId="70" fillId="0" borderId="0" xfId="0" applyFont="1" applyAlignment="1" applyProtection="1">
      <alignment horizontal="center" vertical="center" wrapText="1"/>
      <protection locked="0"/>
    </xf>
    <xf numFmtId="0" fontId="75" fillId="0" borderId="0" xfId="0" applyFont="1" applyAlignment="1">
      <alignment horizontal="center"/>
    </xf>
    <xf numFmtId="41" fontId="75" fillId="0" borderId="0" xfId="1" applyNumberFormat="1" applyFont="1" applyFill="1" applyBorder="1" applyAlignment="1" applyProtection="1">
      <alignment horizontal="right" vertical="center"/>
      <protection locked="0"/>
    </xf>
    <xf numFmtId="3" fontId="75" fillId="0" borderId="20" xfId="1" applyNumberFormat="1" applyFont="1" applyFill="1" applyBorder="1" applyAlignment="1" applyProtection="1">
      <alignment horizontal="right" vertical="center"/>
      <protection locked="0"/>
    </xf>
    <xf numFmtId="1" fontId="75" fillId="0" borderId="0" xfId="0" applyNumberFormat="1" applyFont="1" applyAlignment="1">
      <alignment horizontal="center" vertical="center"/>
    </xf>
    <xf numFmtId="3" fontId="70" fillId="0" borderId="0" xfId="0" applyNumberFormat="1" applyFont="1" applyAlignment="1" applyProtection="1">
      <alignment horizontal="right" vertical="center" wrapText="1"/>
      <protection locked="0"/>
    </xf>
    <xf numFmtId="3" fontId="70" fillId="0" borderId="20" xfId="0" applyNumberFormat="1" applyFont="1" applyBorder="1" applyAlignment="1" applyProtection="1">
      <alignment horizontal="right" vertical="center" wrapText="1"/>
      <protection locked="0"/>
    </xf>
    <xf numFmtId="41" fontId="75" fillId="0" borderId="20" xfId="1" applyNumberFormat="1" applyFont="1" applyFill="1" applyBorder="1" applyAlignment="1" applyProtection="1">
      <alignment horizontal="right" vertical="center"/>
      <protection locked="0"/>
    </xf>
    <xf numFmtId="0" fontId="70" fillId="0" borderId="0" xfId="0" applyFont="1"/>
    <xf numFmtId="42" fontId="70" fillId="0" borderId="13" xfId="2" applyNumberFormat="1" applyFont="1" applyBorder="1" applyAlignment="1" applyProtection="1">
      <alignment horizontal="right"/>
    </xf>
    <xf numFmtId="42" fontId="70" fillId="0" borderId="21" xfId="2" applyNumberFormat="1" applyFont="1" applyBorder="1" applyAlignment="1" applyProtection="1">
      <alignment horizontal="right"/>
    </xf>
    <xf numFmtId="37" fontId="75" fillId="0" borderId="0" xfId="0" applyNumberFormat="1" applyFont="1"/>
    <xf numFmtId="42" fontId="70" fillId="0" borderId="10" xfId="2" applyNumberFormat="1" applyFont="1" applyBorder="1" applyAlignment="1" applyProtection="1">
      <alignment horizontal="right"/>
    </xf>
    <xf numFmtId="42" fontId="70" fillId="0" borderId="22" xfId="2" applyNumberFormat="1" applyFont="1" applyBorder="1" applyAlignment="1" applyProtection="1">
      <alignment horizontal="right"/>
    </xf>
    <xf numFmtId="0" fontId="75" fillId="0" borderId="0" xfId="0" applyFont="1" applyProtection="1">
      <protection locked="0"/>
    </xf>
    <xf numFmtId="3" fontId="75" fillId="0" borderId="0" xfId="0" applyNumberFormat="1" applyFont="1" applyAlignment="1">
      <alignment horizontal="right"/>
    </xf>
    <xf numFmtId="3" fontId="75" fillId="0" borderId="20" xfId="0" applyNumberFormat="1" applyFont="1" applyBorder="1" applyAlignment="1">
      <alignment horizontal="right"/>
    </xf>
    <xf numFmtId="0" fontId="114" fillId="0" borderId="4" xfId="0" applyFont="1" applyBorder="1" applyAlignment="1" applyProtection="1">
      <alignment horizontal="center" vertical="center"/>
      <protection locked="0"/>
    </xf>
    <xf numFmtId="0" fontId="0" fillId="7" borderId="59" xfId="0" applyFill="1" applyBorder="1" applyAlignment="1" applyProtection="1">
      <alignment horizontal="center"/>
      <protection locked="0"/>
    </xf>
    <xf numFmtId="0" fontId="24" fillId="0" borderId="0" xfId="0" applyFont="1" applyAlignment="1" applyProtection="1">
      <alignment vertical="center" wrapText="1"/>
      <protection locked="0"/>
    </xf>
    <xf numFmtId="0" fontId="114" fillId="0" borderId="60" xfId="0" applyFont="1" applyBorder="1" applyAlignment="1" applyProtection="1">
      <alignment horizontal="center" vertical="center" wrapText="1"/>
      <protection locked="0"/>
    </xf>
    <xf numFmtId="41" fontId="75" fillId="0" borderId="61" xfId="1" applyNumberFormat="1" applyFont="1" applyFill="1" applyBorder="1" applyAlignment="1" applyProtection="1">
      <alignment horizontal="right" vertical="center"/>
    </xf>
    <xf numFmtId="42" fontId="70" fillId="0" borderId="62" xfId="2" applyNumberFormat="1" applyFont="1" applyFill="1" applyBorder="1" applyAlignment="1" applyProtection="1">
      <alignment horizontal="right" vertical="center"/>
    </xf>
    <xf numFmtId="3" fontId="75" fillId="0" borderId="61" xfId="0" applyNumberFormat="1" applyFont="1" applyBorder="1" applyAlignment="1" applyProtection="1">
      <alignment horizontal="right" vertical="center" wrapText="1"/>
      <protection locked="0"/>
    </xf>
    <xf numFmtId="42" fontId="70" fillId="0" borderId="62" xfId="2" applyNumberFormat="1" applyFont="1" applyBorder="1" applyAlignment="1" applyProtection="1">
      <alignment horizontal="right"/>
    </xf>
    <xf numFmtId="42" fontId="70" fillId="0" borderId="63" xfId="2" applyNumberFormat="1" applyFont="1" applyBorder="1" applyAlignment="1" applyProtection="1">
      <alignment horizontal="right"/>
    </xf>
    <xf numFmtId="3" fontId="75" fillId="0" borderId="61" xfId="0" applyNumberFormat="1" applyFont="1" applyBorder="1" applyAlignment="1">
      <alignment horizontal="right"/>
    </xf>
    <xf numFmtId="0" fontId="32" fillId="0" borderId="64" xfId="0" applyFont="1" applyBorder="1"/>
    <xf numFmtId="0" fontId="32" fillId="0" borderId="65" xfId="0" applyFont="1" applyBorder="1"/>
    <xf numFmtId="0" fontId="3" fillId="0" borderId="66" xfId="0" applyFont="1" applyBorder="1" applyAlignment="1" applyProtection="1">
      <alignment horizontal="center"/>
      <protection locked="0"/>
    </xf>
    <xf numFmtId="0" fontId="3" fillId="0" borderId="67" xfId="0" applyFont="1" applyBorder="1" applyAlignment="1" applyProtection="1">
      <alignment horizontal="center"/>
      <protection locked="0"/>
    </xf>
    <xf numFmtId="0" fontId="114" fillId="0" borderId="61" xfId="0" applyFont="1" applyBorder="1" applyAlignment="1">
      <alignment vertical="center"/>
    </xf>
    <xf numFmtId="41" fontId="75" fillId="0" borderId="61" xfId="2" applyNumberFormat="1" applyFont="1" applyFill="1" applyBorder="1" applyAlignment="1" applyProtection="1">
      <alignment horizontal="right" vertical="center"/>
    </xf>
    <xf numFmtId="41" fontId="75" fillId="0" borderId="68" xfId="1" applyNumberFormat="1" applyFont="1" applyFill="1" applyBorder="1" applyAlignment="1" applyProtection="1">
      <alignment horizontal="right" vertical="center"/>
    </xf>
    <xf numFmtId="42" fontId="70" fillId="0" borderId="61" xfId="2" applyNumberFormat="1" applyFont="1" applyFill="1" applyBorder="1" applyAlignment="1" applyProtection="1">
      <alignment horizontal="right" vertical="center"/>
    </xf>
    <xf numFmtId="42" fontId="70" fillId="5" borderId="61" xfId="2" applyNumberFormat="1" applyFont="1" applyFill="1" applyBorder="1" applyAlignment="1" applyProtection="1">
      <alignment horizontal="right" vertical="center"/>
    </xf>
    <xf numFmtId="42" fontId="77" fillId="0" borderId="61" xfId="0" applyNumberFormat="1" applyFont="1" applyBorder="1" applyAlignment="1">
      <alignment horizontal="right" vertical="center"/>
    </xf>
    <xf numFmtId="41" fontId="75" fillId="5" borderId="61" xfId="0" applyNumberFormat="1" applyFont="1" applyFill="1" applyBorder="1" applyAlignment="1">
      <alignment horizontal="right" vertical="center"/>
    </xf>
    <xf numFmtId="41" fontId="75" fillId="5" borderId="68" xfId="0" applyNumberFormat="1" applyFont="1" applyFill="1" applyBorder="1" applyAlignment="1">
      <alignment horizontal="right" vertical="center"/>
    </xf>
    <xf numFmtId="42" fontId="70" fillId="0" borderId="69" xfId="2" applyNumberFormat="1" applyFont="1" applyFill="1" applyBorder="1" applyAlignment="1" applyProtection="1">
      <alignment horizontal="right" vertical="center"/>
    </xf>
    <xf numFmtId="42" fontId="111" fillId="0" borderId="61" xfId="0" applyNumberFormat="1" applyFont="1" applyBorder="1" applyAlignment="1">
      <alignment horizontal="right" vertical="center"/>
    </xf>
    <xf numFmtId="42" fontId="70" fillId="0" borderId="61" xfId="2" applyNumberFormat="1" applyFont="1" applyFill="1" applyBorder="1" applyAlignment="1" applyProtection="1">
      <alignment horizontal="right"/>
    </xf>
    <xf numFmtId="42" fontId="75" fillId="0" borderId="61" xfId="0" applyNumberFormat="1" applyFont="1" applyBorder="1" applyAlignment="1">
      <alignment horizontal="right"/>
    </xf>
    <xf numFmtId="0" fontId="75" fillId="0" borderId="64" xfId="0" applyFont="1" applyBorder="1"/>
    <xf numFmtId="42" fontId="75" fillId="0" borderId="64" xfId="0" applyNumberFormat="1" applyFont="1" applyBorder="1" applyAlignment="1">
      <alignment horizontal="right"/>
    </xf>
    <xf numFmtId="42" fontId="70" fillId="0" borderId="65" xfId="2" applyNumberFormat="1" applyFont="1" applyFill="1" applyBorder="1" applyAlignment="1" applyProtection="1">
      <alignment horizontal="right" vertical="center"/>
    </xf>
    <xf numFmtId="0" fontId="0" fillId="6" borderId="70" xfId="0" applyFill="1" applyBorder="1" applyProtection="1">
      <protection locked="0"/>
    </xf>
    <xf numFmtId="0" fontId="0" fillId="0" borderId="70" xfId="0" applyBorder="1" applyProtection="1">
      <protection locked="0"/>
    </xf>
    <xf numFmtId="0" fontId="83" fillId="0" borderId="71" xfId="0" applyFont="1" applyBorder="1" applyAlignment="1">
      <alignment horizontal="center" vertical="center" textRotation="90"/>
    </xf>
    <xf numFmtId="0" fontId="83" fillId="0" borderId="59" xfId="0" applyFont="1" applyBorder="1" applyAlignment="1">
      <alignment horizontal="center" vertical="center" textRotation="90"/>
    </xf>
    <xf numFmtId="0" fontId="0" fillId="7" borderId="71" xfId="0" applyFill="1" applyBorder="1" applyAlignment="1" applyProtection="1">
      <alignment horizontal="center"/>
      <protection locked="0"/>
    </xf>
    <xf numFmtId="0" fontId="82" fillId="0" borderId="0" xfId="0" applyFont="1" applyAlignment="1">
      <alignment horizontal="center" vertical="center" textRotation="90"/>
    </xf>
    <xf numFmtId="0" fontId="0" fillId="7" borderId="70" xfId="0" applyFill="1" applyBorder="1" applyAlignment="1" applyProtection="1">
      <alignment horizontal="center"/>
      <protection locked="0"/>
    </xf>
    <xf numFmtId="0" fontId="82" fillId="0" borderId="66" xfId="0" applyFont="1" applyBorder="1" applyAlignment="1">
      <alignment horizontal="center" vertical="center" textRotation="90"/>
    </xf>
    <xf numFmtId="0" fontId="117" fillId="0" borderId="66" xfId="0" applyFont="1" applyBorder="1" applyAlignment="1" applyProtection="1">
      <alignment horizontal="center" vertical="center" wrapText="1"/>
      <protection locked="0"/>
    </xf>
    <xf numFmtId="0" fontId="114" fillId="0" borderId="66" xfId="0" applyFont="1" applyBorder="1" applyAlignment="1" applyProtection="1">
      <alignment horizontal="center" vertical="center"/>
      <protection locked="0"/>
    </xf>
    <xf numFmtId="0" fontId="114" fillId="0" borderId="72" xfId="0" applyFont="1" applyBorder="1" applyAlignment="1" applyProtection="1">
      <alignment horizontal="center" vertical="center"/>
      <protection locked="0"/>
    </xf>
    <xf numFmtId="0" fontId="114" fillId="0" borderId="73" xfId="0" applyFont="1" applyBorder="1" applyAlignment="1" applyProtection="1">
      <alignment horizontal="center" vertical="center" wrapText="1"/>
      <protection locked="0"/>
    </xf>
    <xf numFmtId="0" fontId="82" fillId="0" borderId="64" xfId="0" applyFont="1" applyBorder="1" applyAlignment="1">
      <alignment horizontal="center" vertical="center" textRotation="90"/>
    </xf>
    <xf numFmtId="0" fontId="0" fillId="0" borderId="66" xfId="0" applyBorder="1" applyAlignment="1" applyProtection="1">
      <alignment horizontal="center"/>
      <protection locked="0"/>
    </xf>
    <xf numFmtId="0" fontId="3" fillId="7" borderId="61" xfId="0" applyFont="1" applyFill="1" applyBorder="1" applyAlignment="1" applyProtection="1">
      <alignment horizontal="center"/>
      <protection locked="0"/>
    </xf>
    <xf numFmtId="0" fontId="70" fillId="0" borderId="0" xfId="0" applyFont="1" applyAlignment="1" applyProtection="1">
      <alignment horizontal="left" vertical="center" wrapText="1"/>
      <protection locked="0"/>
    </xf>
    <xf numFmtId="0" fontId="82" fillId="6" borderId="74" xfId="0" applyFont="1" applyFill="1" applyBorder="1" applyAlignment="1">
      <alignment horizontal="center" vertical="center" textRotation="90"/>
    </xf>
    <xf numFmtId="0" fontId="75" fillId="0" borderId="0" xfId="0" applyFont="1" applyAlignment="1">
      <alignment horizontal="left"/>
    </xf>
    <xf numFmtId="37" fontId="75" fillId="0" borderId="0" xfId="0" applyNumberFormat="1" applyFont="1" applyAlignment="1">
      <alignment horizontal="left"/>
    </xf>
    <xf numFmtId="44" fontId="9" fillId="0" borderId="0" xfId="0" applyNumberFormat="1" applyFont="1"/>
    <xf numFmtId="166" fontId="44" fillId="0" borderId="10" xfId="1" applyNumberFormat="1" applyFont="1" applyFill="1" applyBorder="1" applyAlignment="1" applyProtection="1">
      <alignment horizontal="right" vertical="center"/>
    </xf>
    <xf numFmtId="166" fontId="32" fillId="14" borderId="0" xfId="1" applyNumberFormat="1" applyFont="1" applyFill="1" applyBorder="1" applyAlignment="1" applyProtection="1">
      <alignment horizontal="right" vertical="center"/>
    </xf>
    <xf numFmtId="167" fontId="44" fillId="14" borderId="10" xfId="2" applyNumberFormat="1" applyFont="1" applyFill="1" applyBorder="1" applyAlignment="1" applyProtection="1">
      <alignment horizontal="right" vertical="center"/>
    </xf>
    <xf numFmtId="166" fontId="33" fillId="14" borderId="0" xfId="1" applyNumberFormat="1" applyFont="1" applyFill="1" applyBorder="1" applyAlignment="1" applyProtection="1">
      <alignment horizontal="right" vertical="center"/>
    </xf>
    <xf numFmtId="167" fontId="45" fillId="14" borderId="10" xfId="2" applyNumberFormat="1" applyFont="1" applyFill="1" applyBorder="1" applyAlignment="1" applyProtection="1">
      <alignment horizontal="right" vertical="center"/>
    </xf>
    <xf numFmtId="166" fontId="44" fillId="14" borderId="10" xfId="1" applyNumberFormat="1" applyFont="1" applyFill="1" applyBorder="1" applyAlignment="1" applyProtection="1">
      <alignment horizontal="right" vertical="center"/>
    </xf>
    <xf numFmtId="43" fontId="44" fillId="14" borderId="10" xfId="1" applyFont="1" applyFill="1" applyBorder="1" applyAlignment="1" applyProtection="1">
      <alignment horizontal="right" vertical="center"/>
    </xf>
    <xf numFmtId="166" fontId="32" fillId="4" borderId="0" xfId="1" applyNumberFormat="1" applyFont="1" applyFill="1" applyBorder="1" applyAlignment="1" applyProtection="1">
      <alignment horizontal="right" vertical="center"/>
    </xf>
    <xf numFmtId="166" fontId="44" fillId="4" borderId="10" xfId="1" applyNumberFormat="1" applyFont="1" applyFill="1" applyBorder="1" applyAlignment="1" applyProtection="1">
      <alignment horizontal="right" vertical="center"/>
    </xf>
    <xf numFmtId="166" fontId="32" fillId="4" borderId="10" xfId="1" applyNumberFormat="1" applyFont="1" applyFill="1" applyBorder="1" applyAlignment="1" applyProtection="1">
      <alignment horizontal="right" vertical="center"/>
    </xf>
    <xf numFmtId="0" fontId="2" fillId="5" borderId="0" xfId="0" applyFont="1" applyFill="1" applyAlignment="1" applyProtection="1">
      <alignment horizontal="left" vertical="top"/>
      <protection locked="0"/>
    </xf>
    <xf numFmtId="167" fontId="24" fillId="0" borderId="19" xfId="2" applyNumberFormat="1" applyFont="1" applyBorder="1"/>
    <xf numFmtId="167" fontId="24" fillId="0" borderId="0" xfId="2" applyNumberFormat="1" applyFont="1" applyBorder="1"/>
    <xf numFmtId="167" fontId="53" fillId="0" borderId="0" xfId="2" applyNumberFormat="1" applyFont="1" applyBorder="1"/>
    <xf numFmtId="167" fontId="24" fillId="0" borderId="41" xfId="2" applyNumberFormat="1" applyFont="1" applyBorder="1"/>
    <xf numFmtId="0" fontId="118" fillId="0" borderId="0" xfId="3" applyFont="1" applyAlignment="1">
      <alignment vertical="center" wrapText="1"/>
    </xf>
    <xf numFmtId="0" fontId="119" fillId="0" borderId="0" xfId="3" applyFont="1"/>
    <xf numFmtId="0" fontId="93" fillId="0" borderId="0" xfId="3" applyFont="1" applyAlignment="1">
      <alignment horizontal="left" vertical="center" wrapText="1"/>
    </xf>
    <xf numFmtId="0" fontId="92" fillId="0" borderId="0" xfId="3" applyFont="1"/>
    <xf numFmtId="0" fontId="119" fillId="0" borderId="0" xfId="3" applyFont="1" applyAlignment="1">
      <alignment vertical="center"/>
    </xf>
    <xf numFmtId="0" fontId="119" fillId="0" borderId="0" xfId="3" applyFont="1" applyAlignment="1">
      <alignment vertical="top"/>
    </xf>
    <xf numFmtId="0" fontId="120" fillId="0" borderId="0" xfId="3" applyFont="1" applyAlignment="1">
      <alignment horizontal="left" vertical="center" wrapText="1"/>
    </xf>
    <xf numFmtId="167" fontId="24" fillId="0" borderId="13" xfId="2" applyNumberFormat="1" applyFont="1" applyBorder="1"/>
    <xf numFmtId="0" fontId="79" fillId="15" borderId="5" xfId="0" applyFont="1" applyFill="1" applyBorder="1" applyAlignment="1">
      <alignment horizontal="center" vertical="center"/>
    </xf>
    <xf numFmtId="166" fontId="32" fillId="0" borderId="0" xfId="1" applyNumberFormat="1" applyFont="1" applyFill="1" applyBorder="1" applyAlignment="1" applyProtection="1">
      <alignment horizontal="right" vertical="center"/>
      <protection locked="0"/>
    </xf>
    <xf numFmtId="166" fontId="33" fillId="0" borderId="0" xfId="1" applyNumberFormat="1" applyFont="1" applyFill="1" applyBorder="1" applyAlignment="1" applyProtection="1">
      <alignment horizontal="right" vertical="center"/>
      <protection locked="0"/>
    </xf>
    <xf numFmtId="44" fontId="44" fillId="0" borderId="0" xfId="2" applyFont="1" applyFill="1" applyBorder="1" applyAlignment="1" applyProtection="1">
      <alignment horizontal="right" vertical="center"/>
      <protection locked="0"/>
    </xf>
    <xf numFmtId="43" fontId="32" fillId="0" borderId="0" xfId="1" applyFont="1" applyFill="1" applyBorder="1" applyAlignment="1" applyProtection="1">
      <alignment horizontal="right" vertical="center" indent="2"/>
      <protection locked="0"/>
    </xf>
    <xf numFmtId="44" fontId="9" fillId="6" borderId="0" xfId="0" applyNumberFormat="1" applyFont="1" applyFill="1" applyProtection="1">
      <protection locked="0"/>
    </xf>
    <xf numFmtId="44" fontId="9" fillId="6" borderId="0" xfId="2" applyFont="1" applyFill="1" applyBorder="1" applyProtection="1">
      <protection locked="0"/>
    </xf>
    <xf numFmtId="44" fontId="103" fillId="16" borderId="0" xfId="2" applyFont="1" applyFill="1" applyAlignment="1" applyProtection="1">
      <alignment horizontal="right"/>
      <protection locked="0"/>
    </xf>
    <xf numFmtId="44" fontId="103" fillId="16" borderId="0" xfId="0" applyNumberFormat="1" applyFont="1" applyFill="1" applyAlignment="1" applyProtection="1">
      <alignment horizontal="right"/>
      <protection locked="0"/>
    </xf>
    <xf numFmtId="41" fontId="70" fillId="5" borderId="34" xfId="2" applyNumberFormat="1" applyFont="1" applyFill="1" applyBorder="1" applyAlignment="1" applyProtection="1">
      <alignment horizontal="right" vertical="center"/>
    </xf>
    <xf numFmtId="41" fontId="70" fillId="5" borderId="35" xfId="2" applyNumberFormat="1" applyFont="1" applyFill="1" applyBorder="1" applyAlignment="1" applyProtection="1">
      <alignment horizontal="right" vertical="center"/>
    </xf>
    <xf numFmtId="41" fontId="70" fillId="5" borderId="34" xfId="0" applyNumberFormat="1" applyFont="1" applyFill="1" applyBorder="1" applyAlignment="1">
      <alignment horizontal="right" vertical="center"/>
    </xf>
    <xf numFmtId="0" fontId="49" fillId="0" borderId="4" xfId="0" applyFont="1" applyBorder="1" applyAlignment="1">
      <alignment horizontal="right"/>
    </xf>
    <xf numFmtId="168" fontId="49" fillId="0" borderId="4" xfId="2" applyNumberFormat="1" applyFont="1" applyBorder="1" applyAlignment="1" applyProtection="1">
      <alignment horizontal="right"/>
    </xf>
    <xf numFmtId="41" fontId="49" fillId="0" borderId="4" xfId="0" applyNumberFormat="1"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49" fillId="0" borderId="4" xfId="0" applyFont="1" applyBorder="1" applyAlignment="1" applyProtection="1">
      <alignment horizontal="right"/>
      <protection locked="0"/>
    </xf>
    <xf numFmtId="168" fontId="87" fillId="0" borderId="0" xfId="2" applyNumberFormat="1" applyFont="1" applyBorder="1" applyAlignment="1" applyProtection="1">
      <alignment horizontal="right"/>
    </xf>
    <xf numFmtId="41" fontId="88" fillId="13" borderId="0" xfId="2" applyNumberFormat="1" applyFont="1" applyFill="1" applyBorder="1" applyAlignment="1" applyProtection="1">
      <alignment horizontal="right" vertical="center"/>
    </xf>
    <xf numFmtId="41" fontId="88" fillId="0" borderId="0" xfId="2" applyNumberFormat="1" applyFont="1" applyFill="1" applyBorder="1" applyAlignment="1" applyProtection="1">
      <alignment horizontal="right" vertical="center"/>
    </xf>
    <xf numFmtId="3" fontId="87" fillId="0" borderId="11" xfId="2" applyNumberFormat="1" applyFont="1" applyFill="1" applyBorder="1" applyAlignment="1" applyProtection="1">
      <alignment horizontal="right" vertical="center"/>
    </xf>
    <xf numFmtId="42" fontId="88" fillId="13" borderId="13" xfId="2" applyNumberFormat="1" applyFont="1" applyFill="1" applyBorder="1" applyAlignment="1" applyProtection="1">
      <alignment horizontal="right" vertical="center"/>
    </xf>
    <xf numFmtId="42" fontId="88" fillId="0" borderId="0" xfId="2" applyNumberFormat="1" applyFont="1" applyFill="1" applyBorder="1" applyAlignment="1" applyProtection="1">
      <alignment horizontal="right" vertical="center"/>
    </xf>
    <xf numFmtId="0" fontId="1" fillId="0" borderId="0" xfId="0" applyFont="1" applyProtection="1">
      <protection locked="0"/>
    </xf>
    <xf numFmtId="0" fontId="35" fillId="0" borderId="3" xfId="0" applyFont="1" applyBorder="1" applyProtection="1">
      <protection locked="0"/>
    </xf>
    <xf numFmtId="0" fontId="0" fillId="0" borderId="8" xfId="0" applyBorder="1" applyProtection="1">
      <protection locked="0"/>
    </xf>
    <xf numFmtId="0" fontId="0" fillId="0" borderId="3" xfId="0" applyBorder="1" applyProtection="1">
      <protection locked="0"/>
    </xf>
    <xf numFmtId="0" fontId="0" fillId="0" borderId="9" xfId="0" applyBorder="1" applyProtection="1">
      <protection locked="0"/>
    </xf>
    <xf numFmtId="0" fontId="0" fillId="0" borderId="4" xfId="0" applyBorder="1" applyProtection="1">
      <protection locked="0"/>
    </xf>
    <xf numFmtId="0" fontId="2" fillId="5" borderId="4" xfId="0" applyFont="1" applyFill="1" applyBorder="1" applyAlignment="1" applyProtection="1">
      <alignment horizontal="left" vertical="top"/>
      <protection locked="0"/>
    </xf>
    <xf numFmtId="0" fontId="0" fillId="0" borderId="5" xfId="0" applyBorder="1" applyProtection="1">
      <protection locked="0"/>
    </xf>
    <xf numFmtId="0" fontId="10" fillId="3" borderId="7" xfId="0" applyFont="1" applyFill="1" applyBorder="1" applyAlignment="1" applyProtection="1">
      <alignment vertical="center"/>
      <protection locked="0"/>
    </xf>
    <xf numFmtId="0" fontId="1" fillId="0" borderId="8" xfId="0" applyFont="1" applyBorder="1" applyProtection="1">
      <protection locked="0"/>
    </xf>
    <xf numFmtId="0" fontId="9" fillId="5" borderId="0" xfId="0" applyFont="1" applyFill="1" applyAlignment="1" applyProtection="1">
      <alignment horizontal="left" vertical="top"/>
      <protection locked="0"/>
    </xf>
    <xf numFmtId="42" fontId="9" fillId="5" borderId="0" xfId="0" applyNumberFormat="1" applyFont="1" applyFill="1" applyAlignment="1" applyProtection="1">
      <alignment horizontal="left" vertical="top"/>
      <protection locked="0"/>
    </xf>
    <xf numFmtId="0" fontId="49" fillId="0" borderId="0" xfId="0" applyFont="1" applyAlignment="1" applyProtection="1">
      <alignment horizontal="right"/>
      <protection locked="0"/>
    </xf>
    <xf numFmtId="41" fontId="49" fillId="0" borderId="0" xfId="0" applyNumberFormat="1" applyFont="1" applyAlignment="1">
      <alignment horizontal="center" vertical="center"/>
    </xf>
    <xf numFmtId="41" fontId="24" fillId="0" borderId="0" xfId="0" applyNumberFormat="1" applyFont="1" applyAlignment="1">
      <alignment vertical="center"/>
    </xf>
    <xf numFmtId="0" fontId="75" fillId="0" borderId="0" xfId="0" applyFont="1" applyAlignment="1">
      <alignment horizontal="right"/>
    </xf>
    <xf numFmtId="0" fontId="75" fillId="0" borderId="0" xfId="0" applyFont="1" applyAlignment="1" applyProtection="1">
      <alignment horizontal="right" vertical="center" wrapText="1"/>
      <protection locked="0"/>
    </xf>
    <xf numFmtId="0" fontId="75" fillId="0" borderId="0" xfId="0" applyFont="1" applyAlignment="1" applyProtection="1">
      <alignment horizontal="right" vertical="center" wrapText="1" indent="1"/>
      <protection locked="0"/>
    </xf>
    <xf numFmtId="3" fontId="75" fillId="0" borderId="11" xfId="2" applyNumberFormat="1" applyFont="1" applyFill="1" applyBorder="1" applyAlignment="1" applyProtection="1">
      <alignment horizontal="right" vertical="center"/>
    </xf>
    <xf numFmtId="168" fontId="107" fillId="0" borderId="0" xfId="2" applyNumberFormat="1" applyFont="1" applyBorder="1" applyAlignment="1" applyProtection="1">
      <alignment horizontal="right"/>
    </xf>
    <xf numFmtId="0" fontId="89" fillId="0" borderId="0" xfId="0" applyFont="1" applyProtection="1">
      <protection locked="0"/>
    </xf>
    <xf numFmtId="3" fontId="107" fillId="0" borderId="0" xfId="2" applyNumberFormat="1" applyFont="1" applyBorder="1" applyAlignment="1" applyProtection="1">
      <alignment horizontal="right"/>
    </xf>
    <xf numFmtId="0" fontId="75" fillId="0" borderId="0" xfId="0" applyFont="1" applyAlignment="1" applyProtection="1">
      <alignment horizontal="left" vertical="center" wrapText="1"/>
      <protection locked="0"/>
    </xf>
    <xf numFmtId="3" fontId="107" fillId="0" borderId="0" xfId="0" applyNumberFormat="1" applyFont="1" applyAlignment="1" applyProtection="1">
      <alignment horizontal="right" vertical="center" wrapText="1"/>
      <protection locked="0"/>
    </xf>
    <xf numFmtId="0" fontId="75" fillId="0" borderId="0" xfId="0" applyFont="1" applyAlignment="1" applyProtection="1">
      <alignment horizontal="right"/>
      <protection locked="0"/>
    </xf>
    <xf numFmtId="3" fontId="107" fillId="0" borderId="0" xfId="1" applyNumberFormat="1" applyFont="1" applyFill="1" applyBorder="1" applyAlignment="1" applyProtection="1">
      <alignment horizontal="right" vertical="center"/>
    </xf>
    <xf numFmtId="168" fontId="70" fillId="0" borderId="0" xfId="2" applyNumberFormat="1" applyFont="1" applyBorder="1" applyAlignment="1" applyProtection="1">
      <alignment horizontal="right"/>
    </xf>
    <xf numFmtId="3" fontId="70" fillId="0" borderId="11" xfId="2" applyNumberFormat="1" applyFont="1" applyFill="1" applyBorder="1" applyAlignment="1" applyProtection="1">
      <alignment horizontal="right" vertical="center"/>
    </xf>
    <xf numFmtId="0" fontId="75" fillId="5" borderId="0" xfId="0" applyFont="1" applyFill="1" applyAlignment="1" applyProtection="1">
      <alignment horizontal="right"/>
      <protection locked="0"/>
    </xf>
    <xf numFmtId="41" fontId="75" fillId="0" borderId="0" xfId="0" applyNumberFormat="1" applyFont="1" applyAlignment="1">
      <alignment horizontal="center" vertical="center"/>
    </xf>
    <xf numFmtId="41" fontId="75" fillId="0" borderId="0" xfId="0" applyNumberFormat="1" applyFont="1" applyAlignment="1">
      <alignment horizontal="center" vertical="center" wrapText="1"/>
    </xf>
    <xf numFmtId="41" fontId="75" fillId="0" borderId="0" xfId="0" applyNumberFormat="1" applyFont="1" applyAlignment="1">
      <alignment vertical="center" wrapText="1"/>
    </xf>
    <xf numFmtId="3" fontId="75" fillId="0" borderId="0" xfId="1" applyNumberFormat="1" applyFont="1" applyFill="1" applyBorder="1" applyAlignment="1" applyProtection="1">
      <alignment horizontal="right" vertical="center"/>
      <protection locked="0"/>
    </xf>
    <xf numFmtId="41" fontId="75" fillId="0" borderId="0" xfId="1" applyNumberFormat="1" applyFont="1" applyFill="1" applyBorder="1" applyAlignment="1" applyProtection="1">
      <alignment horizontal="center" vertical="center"/>
    </xf>
    <xf numFmtId="41" fontId="75" fillId="0" borderId="34" xfId="1" applyNumberFormat="1" applyFont="1" applyFill="1" applyBorder="1" applyAlignment="1" applyProtection="1">
      <alignment horizontal="center" vertical="center"/>
    </xf>
    <xf numFmtId="41" fontId="75" fillId="0" borderId="34" xfId="0" applyNumberFormat="1" applyFont="1" applyBorder="1" applyAlignment="1">
      <alignment vertical="center" wrapText="1"/>
    </xf>
    <xf numFmtId="42" fontId="70" fillId="0" borderId="0" xfId="1" applyNumberFormat="1" applyFont="1" applyFill="1" applyBorder="1" applyAlignment="1" applyProtection="1">
      <alignment horizontal="center" vertical="center"/>
    </xf>
    <xf numFmtId="42" fontId="70" fillId="0" borderId="0" xfId="0" applyNumberFormat="1" applyFont="1" applyAlignment="1">
      <alignment vertical="center" wrapText="1"/>
    </xf>
    <xf numFmtId="0" fontId="75" fillId="0" borderId="0" xfId="0" applyFont="1" applyAlignment="1" applyProtection="1">
      <alignment horizontal="center" vertical="center" wrapText="1"/>
      <protection locked="0"/>
    </xf>
    <xf numFmtId="1" fontId="75" fillId="0" borderId="0" xfId="0" applyNumberFormat="1" applyFont="1" applyAlignment="1">
      <alignment horizontal="right" vertical="center"/>
    </xf>
    <xf numFmtId="0" fontId="75" fillId="0" borderId="0" xfId="0" applyFont="1" applyAlignment="1">
      <alignment horizontal="right" vertical="center"/>
    </xf>
    <xf numFmtId="168" fontId="70" fillId="0" borderId="0" xfId="2" applyNumberFormat="1" applyFont="1" applyFill="1" applyBorder="1" applyAlignment="1" applyProtection="1">
      <alignment horizontal="right" vertical="center"/>
    </xf>
    <xf numFmtId="168" fontId="75" fillId="0" borderId="0" xfId="2" applyNumberFormat="1" applyFont="1" applyFill="1" applyBorder="1" applyAlignment="1" applyProtection="1">
      <alignment horizontal="right" vertical="center"/>
    </xf>
    <xf numFmtId="3" fontId="75" fillId="0" borderId="0" xfId="2" applyNumberFormat="1" applyFont="1" applyFill="1" applyBorder="1" applyAlignment="1" applyProtection="1">
      <alignment horizontal="right" vertical="center"/>
    </xf>
    <xf numFmtId="168" fontId="75" fillId="0" borderId="0" xfId="2" applyNumberFormat="1" applyFont="1" applyBorder="1" applyAlignment="1" applyProtection="1">
      <alignment horizontal="right"/>
    </xf>
    <xf numFmtId="42" fontId="75" fillId="0" borderId="0" xfId="2" applyNumberFormat="1" applyFont="1" applyBorder="1" applyAlignment="1" applyProtection="1">
      <alignment horizontal="right"/>
    </xf>
    <xf numFmtId="42" fontId="75" fillId="0" borderId="0" xfId="1" applyNumberFormat="1" applyFont="1" applyFill="1" applyBorder="1" applyAlignment="1" applyProtection="1">
      <alignment horizontal="right" vertical="center"/>
    </xf>
    <xf numFmtId="42" fontId="70" fillId="0" borderId="0" xfId="2" applyNumberFormat="1" applyFont="1" applyBorder="1" applyAlignment="1" applyProtection="1">
      <alignment horizontal="right"/>
    </xf>
    <xf numFmtId="42" fontId="70" fillId="0" borderId="13" xfId="1" applyNumberFormat="1" applyFont="1" applyFill="1" applyBorder="1" applyAlignment="1" applyProtection="1">
      <alignment horizontal="right" vertical="center"/>
    </xf>
    <xf numFmtId="0" fontId="75" fillId="0" borderId="0" xfId="0" applyFont="1" applyAlignment="1" applyProtection="1">
      <alignment horizontal="right" vertical="center"/>
      <protection locked="0"/>
    </xf>
    <xf numFmtId="0" fontId="75" fillId="0" borderId="0" xfId="0" applyFont="1" applyAlignment="1" applyProtection="1">
      <alignment horizontal="center" vertical="center"/>
      <protection locked="0"/>
    </xf>
    <xf numFmtId="0" fontId="70" fillId="0" borderId="0" xfId="0" applyFont="1" applyAlignment="1" applyProtection="1">
      <alignment horizontal="right" vertical="center"/>
      <protection locked="0"/>
    </xf>
    <xf numFmtId="41" fontId="70" fillId="0" borderId="0" xfId="0" applyNumberFormat="1" applyFont="1" applyAlignment="1">
      <alignment horizontal="center" vertical="center"/>
    </xf>
    <xf numFmtId="41" fontId="70" fillId="0" borderId="0" xfId="0" applyNumberFormat="1" applyFont="1" applyAlignment="1">
      <alignment horizontal="center" vertical="center" wrapText="1"/>
    </xf>
    <xf numFmtId="41" fontId="70" fillId="0" borderId="0" xfId="0" applyNumberFormat="1" applyFont="1" applyAlignment="1">
      <alignment vertical="center" wrapText="1"/>
    </xf>
    <xf numFmtId="41" fontId="49" fillId="0" borderId="0" xfId="0" applyNumberFormat="1" applyFont="1" applyAlignment="1">
      <alignment horizontal="right" vertical="center"/>
    </xf>
    <xf numFmtId="3" fontId="24" fillId="0" borderId="11" xfId="2" applyNumberFormat="1" applyFont="1" applyFill="1" applyBorder="1" applyAlignment="1" applyProtection="1">
      <alignment horizontal="center" vertical="center"/>
    </xf>
    <xf numFmtId="9" fontId="75" fillId="0" borderId="0" xfId="5" applyFont="1" applyBorder="1" applyAlignment="1" applyProtection="1">
      <alignment horizontal="right"/>
    </xf>
    <xf numFmtId="9" fontId="75" fillId="0" borderId="34" xfId="5" applyFont="1" applyFill="1" applyBorder="1" applyAlignment="1" applyProtection="1">
      <alignment horizontal="right" vertical="center"/>
    </xf>
    <xf numFmtId="9" fontId="75" fillId="0" borderId="0" xfId="5" applyFont="1" applyFill="1" applyBorder="1" applyAlignment="1" applyProtection="1">
      <alignment horizontal="right" vertical="center"/>
    </xf>
    <xf numFmtId="9" fontId="75" fillId="0" borderId="34" xfId="5" applyFont="1" applyFill="1" applyBorder="1" applyAlignment="1" applyProtection="1">
      <alignment horizontal="right" vertical="center" wrapText="1"/>
    </xf>
    <xf numFmtId="9" fontId="70" fillId="0" borderId="0" xfId="5" applyFont="1" applyBorder="1" applyAlignment="1" applyProtection="1">
      <alignment horizontal="right"/>
    </xf>
    <xf numFmtId="168" fontId="103" fillId="0" borderId="0" xfId="2" applyNumberFormat="1" applyFont="1" applyFill="1" applyBorder="1" applyAlignment="1" applyProtection="1">
      <alignment horizontal="center"/>
    </xf>
    <xf numFmtId="168" fontId="107" fillId="0" borderId="0" xfId="2" applyNumberFormat="1" applyFont="1" applyBorder="1" applyAlignment="1" applyProtection="1">
      <alignment horizontal="center"/>
    </xf>
    <xf numFmtId="3" fontId="107" fillId="0" borderId="0" xfId="2" applyNumberFormat="1" applyFont="1" applyBorder="1" applyAlignment="1" applyProtection="1">
      <alignment horizontal="center"/>
    </xf>
    <xf numFmtId="3" fontId="107" fillId="0" borderId="0" xfId="0" applyNumberFormat="1" applyFont="1" applyAlignment="1" applyProtection="1">
      <alignment horizontal="center" vertical="center" wrapText="1"/>
      <protection locked="0"/>
    </xf>
    <xf numFmtId="3" fontId="107" fillId="0" borderId="0" xfId="1" applyNumberFormat="1" applyFont="1" applyFill="1" applyBorder="1" applyAlignment="1" applyProtection="1">
      <alignment horizontal="center" vertical="center"/>
      <protection locked="0"/>
    </xf>
    <xf numFmtId="0" fontId="107" fillId="0" borderId="0" xfId="0" applyFont="1" applyProtection="1">
      <protection locked="0"/>
    </xf>
    <xf numFmtId="0" fontId="107" fillId="5" borderId="0" xfId="0" applyFont="1" applyFill="1" applyAlignment="1" applyProtection="1">
      <alignment horizontal="left" vertical="top"/>
      <protection locked="0"/>
    </xf>
    <xf numFmtId="9" fontId="107" fillId="5" borderId="0" xfId="0" applyNumberFormat="1" applyFont="1" applyFill="1" applyAlignment="1" applyProtection="1">
      <alignment horizontal="left" vertical="top"/>
      <protection locked="0"/>
    </xf>
    <xf numFmtId="41" fontId="107" fillId="6" borderId="0" xfId="0" applyNumberFormat="1" applyFont="1" applyFill="1" applyAlignment="1" applyProtection="1">
      <alignment horizontal="left" vertical="top"/>
      <protection locked="0"/>
    </xf>
    <xf numFmtId="0" fontId="49" fillId="10" borderId="42" xfId="0" applyFont="1" applyFill="1" applyBorder="1" applyAlignment="1">
      <alignment horizontal="center" vertical="center" wrapText="1"/>
    </xf>
    <xf numFmtId="0" fontId="49" fillId="10" borderId="43" xfId="0" applyFont="1" applyFill="1" applyBorder="1" applyAlignment="1">
      <alignment horizontal="center" vertical="center" wrapText="1"/>
    </xf>
    <xf numFmtId="0" fontId="49" fillId="10" borderId="44" xfId="0" applyFont="1" applyFill="1" applyBorder="1" applyAlignment="1">
      <alignment horizontal="center" vertical="center" wrapText="1"/>
    </xf>
    <xf numFmtId="3" fontId="24" fillId="0" borderId="45" xfId="0" applyNumberFormat="1" applyFont="1" applyBorder="1" applyAlignment="1">
      <alignment horizontal="center" vertical="center"/>
    </xf>
    <xf numFmtId="0" fontId="49" fillId="10" borderId="46" xfId="0" applyFont="1" applyFill="1" applyBorder="1" applyAlignment="1">
      <alignment horizontal="center" vertical="center" wrapText="1"/>
    </xf>
    <xf numFmtId="3" fontId="24" fillId="0" borderId="47" xfId="0" applyNumberFormat="1" applyFont="1" applyBorder="1" applyAlignment="1">
      <alignment horizontal="center" vertical="center"/>
    </xf>
    <xf numFmtId="0" fontId="0" fillId="5" borderId="0" xfId="0" applyFill="1" applyAlignment="1">
      <alignment horizontal="center"/>
    </xf>
    <xf numFmtId="0" fontId="42" fillId="6" borderId="0" xfId="0" applyFont="1" applyFill="1" applyAlignment="1">
      <alignment horizontal="left"/>
    </xf>
    <xf numFmtId="0" fontId="2" fillId="6" borderId="0" xfId="0" applyFont="1" applyFill="1"/>
    <xf numFmtId="0" fontId="2" fillId="5" borderId="0" xfId="0" applyFont="1" applyFill="1" applyAlignment="1">
      <alignment horizontal="center"/>
    </xf>
    <xf numFmtId="0" fontId="2" fillId="5" borderId="0" xfId="0" applyFont="1" applyFill="1"/>
    <xf numFmtId="0" fontId="10" fillId="6" borderId="0" xfId="0" applyFont="1" applyFill="1" applyAlignment="1">
      <alignment horizontal="left"/>
    </xf>
    <xf numFmtId="0" fontId="9" fillId="6" borderId="0" xfId="0" applyFont="1" applyFill="1"/>
    <xf numFmtId="0" fontId="9" fillId="6" borderId="0" xfId="0" applyFont="1" applyFill="1" applyAlignment="1">
      <alignment horizontal="center"/>
    </xf>
    <xf numFmtId="0" fontId="10" fillId="6" borderId="0" xfId="0" applyFont="1" applyFill="1"/>
    <xf numFmtId="0" fontId="5" fillId="6" borderId="0" xfId="0" applyFont="1" applyFill="1" applyAlignment="1">
      <alignment horizontal="right"/>
    </xf>
    <xf numFmtId="43" fontId="10" fillId="0" borderId="13" xfId="1" applyFont="1" applyFill="1" applyBorder="1" applyAlignment="1" applyProtection="1">
      <alignment horizontal="right" vertical="center"/>
      <protection locked="0"/>
    </xf>
    <xf numFmtId="0" fontId="16" fillId="0" borderId="0" xfId="0" applyFont="1" applyAlignment="1" applyProtection="1">
      <alignment horizontal="left"/>
      <protection locked="0"/>
    </xf>
    <xf numFmtId="3" fontId="71" fillId="0" borderId="0" xfId="0" applyNumberFormat="1" applyFont="1" applyAlignment="1">
      <alignment horizontal="left" vertical="center" wrapText="1"/>
    </xf>
    <xf numFmtId="3" fontId="71" fillId="0" borderId="20" xfId="0" applyNumberFormat="1" applyFont="1" applyBorder="1" applyAlignment="1">
      <alignment horizontal="left" vertical="center" wrapText="1"/>
    </xf>
    <xf numFmtId="3" fontId="73" fillId="0" borderId="0" xfId="0" applyNumberFormat="1" applyFont="1" applyAlignment="1">
      <alignment horizontal="left" vertical="center" wrapText="1"/>
    </xf>
    <xf numFmtId="3" fontId="71" fillId="0" borderId="0" xfId="0" applyNumberFormat="1" applyFont="1" applyAlignment="1">
      <alignment horizontal="right" vertical="center" wrapText="1"/>
    </xf>
    <xf numFmtId="3" fontId="71" fillId="0" borderId="20" xfId="0" applyNumberFormat="1" applyFont="1" applyBorder="1" applyAlignment="1">
      <alignment horizontal="right" vertical="center" wrapText="1"/>
    </xf>
    <xf numFmtId="3" fontId="73" fillId="0" borderId="0" xfId="0" applyNumberFormat="1" applyFont="1" applyAlignment="1">
      <alignment horizontal="right" vertical="center" wrapText="1"/>
    </xf>
    <xf numFmtId="41" fontId="24" fillId="0" borderId="20" xfId="1" applyNumberFormat="1" applyFont="1" applyFill="1" applyBorder="1" applyAlignment="1" applyProtection="1">
      <alignment horizontal="right" vertical="center"/>
    </xf>
    <xf numFmtId="0" fontId="16" fillId="0" borderId="0" xfId="0" applyFont="1"/>
    <xf numFmtId="0" fontId="0" fillId="17" borderId="0" xfId="0" applyFill="1" applyProtection="1">
      <protection locked="0"/>
    </xf>
    <xf numFmtId="167" fontId="9" fillId="17" borderId="0" xfId="0" applyNumberFormat="1" applyFont="1" applyFill="1" applyProtection="1">
      <protection locked="0"/>
    </xf>
    <xf numFmtId="0" fontId="10" fillId="0" borderId="0" xfId="0" applyFont="1"/>
    <xf numFmtId="0" fontId="9" fillId="16" borderId="0" xfId="0" applyFont="1" applyFill="1"/>
    <xf numFmtId="43" fontId="9" fillId="16" borderId="0" xfId="0" applyNumberFormat="1" applyFont="1" applyFill="1"/>
    <xf numFmtId="0" fontId="10" fillId="16" borderId="0" xfId="0" applyFont="1" applyFill="1"/>
    <xf numFmtId="43" fontId="10" fillId="16" borderId="13" xfId="0" applyNumberFormat="1" applyFont="1" applyFill="1" applyBorder="1"/>
    <xf numFmtId="0" fontId="3" fillId="0" borderId="61" xfId="0" applyFont="1" applyBorder="1" applyAlignment="1" applyProtection="1">
      <alignment horizontal="center"/>
      <protection locked="0"/>
    </xf>
    <xf numFmtId="0" fontId="24" fillId="5" borderId="0" xfId="0" applyFont="1" applyFill="1" applyAlignment="1">
      <alignment horizontal="left" vertical="center"/>
    </xf>
    <xf numFmtId="167" fontId="44" fillId="0" borderId="10" xfId="2" applyNumberFormat="1" applyFont="1" applyFill="1" applyBorder="1" applyAlignment="1" applyProtection="1">
      <alignment horizontal="right" vertical="center"/>
    </xf>
    <xf numFmtId="44" fontId="44" fillId="0" borderId="12" xfId="1" applyNumberFormat="1" applyFont="1" applyFill="1" applyBorder="1" applyAlignment="1" applyProtection="1">
      <alignment horizontal="right" vertical="center"/>
    </xf>
    <xf numFmtId="167" fontId="45" fillId="0" borderId="10" xfId="2" applyNumberFormat="1" applyFont="1" applyFill="1" applyBorder="1" applyAlignment="1" applyProtection="1">
      <alignment horizontal="right" vertical="center"/>
    </xf>
    <xf numFmtId="44" fontId="10" fillId="0" borderId="14" xfId="1" applyNumberFormat="1" applyFont="1" applyFill="1" applyBorder="1" applyAlignment="1" applyProtection="1">
      <alignment horizontal="right" vertical="center"/>
    </xf>
    <xf numFmtId="43" fontId="32" fillId="0" borderId="11" xfId="1" applyFont="1" applyFill="1" applyBorder="1" applyAlignment="1" applyProtection="1">
      <alignment horizontal="right" vertical="center"/>
    </xf>
    <xf numFmtId="0" fontId="97" fillId="0" borderId="11" xfId="0" applyFont="1" applyBorder="1" applyAlignment="1">
      <alignment horizontal="center" vertical="center"/>
    </xf>
    <xf numFmtId="43" fontId="44" fillId="0" borderId="11" xfId="1" applyFont="1" applyFill="1" applyBorder="1" applyAlignment="1" applyProtection="1">
      <alignment horizontal="right" vertical="center"/>
    </xf>
    <xf numFmtId="0" fontId="32" fillId="0" borderId="0" xfId="0" applyFont="1" applyAlignment="1" applyProtection="1">
      <alignment horizontal="center" wrapText="1"/>
      <protection locked="0"/>
    </xf>
    <xf numFmtId="0" fontId="0" fillId="0" borderId="0" xfId="0" applyAlignment="1">
      <alignment horizontal="center" wrapText="1"/>
    </xf>
    <xf numFmtId="43" fontId="9" fillId="0" borderId="0" xfId="0" applyNumberFormat="1" applyFont="1"/>
    <xf numFmtId="0" fontId="121" fillId="0" borderId="0" xfId="0" applyFont="1"/>
    <xf numFmtId="0" fontId="103" fillId="0" borderId="0" xfId="0" applyFont="1" applyAlignment="1" applyProtection="1">
      <alignment horizontal="left" vertical="top" wrapText="1"/>
      <protection locked="0"/>
    </xf>
    <xf numFmtId="0" fontId="122" fillId="0" borderId="0" xfId="0" applyFont="1" applyAlignment="1" applyProtection="1">
      <alignment horizontal="left" wrapText="1"/>
      <protection locked="0"/>
    </xf>
    <xf numFmtId="0" fontId="32" fillId="6" borderId="0" xfId="0" applyFont="1" applyFill="1"/>
    <xf numFmtId="0" fontId="10" fillId="6" borderId="0" xfId="0" applyFont="1" applyFill="1" applyAlignment="1">
      <alignment horizontal="right"/>
    </xf>
    <xf numFmtId="43" fontId="10" fillId="6" borderId="41" xfId="0" applyNumberFormat="1" applyFont="1" applyFill="1" applyBorder="1"/>
    <xf numFmtId="0" fontId="20" fillId="0" borderId="4" xfId="0" applyFont="1" applyBorder="1" applyProtection="1">
      <protection locked="0"/>
    </xf>
    <xf numFmtId="43" fontId="9" fillId="18" borderId="0" xfId="0" applyNumberFormat="1" applyFont="1" applyFill="1" applyProtection="1">
      <protection locked="0"/>
    </xf>
    <xf numFmtId="43" fontId="10" fillId="6" borderId="13" xfId="0" applyNumberFormat="1" applyFont="1" applyFill="1" applyBorder="1"/>
    <xf numFmtId="43" fontId="9" fillId="6" borderId="0" xfId="0" applyNumberFormat="1" applyFont="1" applyFill="1"/>
    <xf numFmtId="169" fontId="16" fillId="0" borderId="0" xfId="5" applyNumberFormat="1" applyFont="1" applyBorder="1" applyProtection="1">
      <protection locked="0"/>
    </xf>
    <xf numFmtId="0" fontId="5" fillId="0" borderId="4" xfId="0" applyFont="1" applyBorder="1" applyProtection="1">
      <protection locked="0"/>
    </xf>
    <xf numFmtId="44" fontId="129" fillId="3" borderId="0" xfId="0" applyNumberFormat="1" applyFont="1" applyFill="1" applyProtection="1">
      <protection locked="0"/>
    </xf>
    <xf numFmtId="44" fontId="129" fillId="3" borderId="3" xfId="0" applyNumberFormat="1" applyFont="1" applyFill="1" applyBorder="1" applyProtection="1">
      <protection locked="0"/>
    </xf>
    <xf numFmtId="44" fontId="129" fillId="3" borderId="0" xfId="2" applyFont="1" applyFill="1" applyBorder="1" applyProtection="1">
      <protection locked="0"/>
    </xf>
    <xf numFmtId="44" fontId="129" fillId="3" borderId="3" xfId="2" applyFont="1" applyFill="1" applyBorder="1" applyProtection="1">
      <protection locked="0"/>
    </xf>
    <xf numFmtId="0" fontId="10" fillId="3" borderId="1" xfId="0" applyFont="1" applyFill="1" applyBorder="1" applyAlignment="1" applyProtection="1">
      <alignment vertical="center"/>
      <protection locked="0"/>
    </xf>
    <xf numFmtId="0" fontId="10" fillId="3" borderId="2" xfId="0" applyFont="1" applyFill="1" applyBorder="1" applyAlignment="1" applyProtection="1">
      <alignment vertical="center"/>
      <protection locked="0"/>
    </xf>
    <xf numFmtId="0" fontId="130" fillId="17" borderId="0" xfId="0" applyFont="1" applyFill="1" applyProtection="1">
      <protection locked="0"/>
    </xf>
    <xf numFmtId="0" fontId="44" fillId="17" borderId="0" xfId="0" applyFont="1" applyFill="1" applyProtection="1">
      <protection locked="0"/>
    </xf>
    <xf numFmtId="0" fontId="32" fillId="17" borderId="0" xfId="0" applyFont="1" applyFill="1" applyProtection="1">
      <protection locked="0"/>
    </xf>
    <xf numFmtId="0" fontId="131" fillId="0" borderId="0" xfId="3" applyFont="1" applyAlignment="1">
      <alignment vertical="center"/>
    </xf>
    <xf numFmtId="0" fontId="133" fillId="0" borderId="0" xfId="3" applyFont="1" applyAlignment="1">
      <alignment vertical="center"/>
    </xf>
    <xf numFmtId="0" fontId="105" fillId="0" borderId="0" xfId="3" applyFont="1" applyAlignment="1">
      <alignment vertical="center"/>
    </xf>
    <xf numFmtId="0" fontId="119" fillId="0" borderId="0" xfId="3" applyFont="1" applyAlignment="1">
      <alignment horizontal="left" vertical="top" wrapText="1"/>
    </xf>
    <xf numFmtId="0" fontId="131" fillId="0" borderId="0" xfId="3" applyFont="1"/>
    <xf numFmtId="0" fontId="133" fillId="0" borderId="0" xfId="3" applyFont="1" applyAlignment="1">
      <alignment vertical="top"/>
    </xf>
    <xf numFmtId="0" fontId="105" fillId="0" borderId="0" xfId="3" applyFont="1"/>
    <xf numFmtId="0" fontId="118" fillId="0" borderId="0" xfId="3" applyFont="1"/>
    <xf numFmtId="0" fontId="134" fillId="0" borderId="0" xfId="3" applyFont="1"/>
    <xf numFmtId="0" fontId="102" fillId="0" borderId="0" xfId="3" applyFont="1"/>
    <xf numFmtId="0" fontId="119" fillId="0" borderId="0" xfId="3" applyFont="1" applyAlignment="1">
      <alignment horizontal="left" vertical="top" wrapText="1"/>
    </xf>
    <xf numFmtId="0" fontId="131" fillId="0" borderId="0" xfId="3" applyFont="1" applyAlignment="1">
      <alignment horizontal="left" vertical="center" wrapText="1"/>
    </xf>
    <xf numFmtId="0" fontId="123" fillId="19" borderId="0" xfId="3" applyFont="1" applyFill="1" applyAlignment="1">
      <alignment horizontal="left" vertical="center" wrapText="1"/>
    </xf>
    <xf numFmtId="0" fontId="119" fillId="17" borderId="0" xfId="3" applyFont="1" applyFill="1" applyAlignment="1">
      <alignment horizontal="left" vertical="top" wrapText="1"/>
    </xf>
    <xf numFmtId="0" fontId="56" fillId="0" borderId="15" xfId="0" applyFont="1" applyBorder="1" applyAlignment="1" applyProtection="1">
      <alignment horizontal="left" wrapText="1"/>
      <protection locked="0"/>
    </xf>
    <xf numFmtId="0" fontId="56" fillId="0" borderId="16" xfId="0" applyFont="1" applyBorder="1" applyAlignment="1" applyProtection="1">
      <alignment horizontal="left" wrapText="1"/>
      <protection locked="0"/>
    </xf>
    <xf numFmtId="0" fontId="56" fillId="0" borderId="17" xfId="0" applyFont="1" applyBorder="1" applyAlignment="1" applyProtection="1">
      <alignment horizontal="left" wrapText="1"/>
      <protection locked="0"/>
    </xf>
    <xf numFmtId="0" fontId="53" fillId="0" borderId="0" xfId="0" applyFont="1" applyAlignment="1" applyProtection="1">
      <alignment horizontal="left" vertical="top" wrapText="1"/>
      <protection locked="0"/>
    </xf>
    <xf numFmtId="0" fontId="53" fillId="0" borderId="0" xfId="0" applyFont="1" applyAlignment="1" applyProtection="1">
      <alignment horizontal="left" wrapText="1"/>
      <protection locked="0"/>
    </xf>
    <xf numFmtId="0" fontId="56" fillId="0" borderId="34" xfId="0" applyFont="1" applyBorder="1" applyAlignment="1" applyProtection="1">
      <alignment horizontal="center" wrapText="1"/>
      <protection locked="0"/>
    </xf>
    <xf numFmtId="0" fontId="9" fillId="0" borderId="19" xfId="0" applyFont="1" applyBorder="1" applyAlignment="1" applyProtection="1">
      <alignment horizontal="center"/>
      <protection locked="0"/>
    </xf>
    <xf numFmtId="0" fontId="74" fillId="0" borderId="4" xfId="0" applyFont="1" applyBorder="1" applyAlignment="1" applyProtection="1">
      <alignment horizontal="center"/>
      <protection locked="0"/>
    </xf>
    <xf numFmtId="0" fontId="56" fillId="0" borderId="19" xfId="0" applyFont="1" applyBorder="1" applyAlignment="1" applyProtection="1">
      <alignment wrapText="1"/>
      <protection locked="0"/>
    </xf>
    <xf numFmtId="0" fontId="71" fillId="0" borderId="0" xfId="0" applyFont="1" applyProtection="1">
      <protection locked="0"/>
    </xf>
    <xf numFmtId="0" fontId="72" fillId="0" borderId="19" xfId="0" applyFont="1" applyBorder="1" applyAlignment="1" applyProtection="1">
      <alignment horizontal="center" wrapText="1"/>
      <protection locked="0"/>
    </xf>
    <xf numFmtId="0" fontId="71" fillId="0" borderId="0" xfId="0" applyFont="1" applyAlignment="1" applyProtection="1">
      <alignment horizontal="left"/>
      <protection locked="0"/>
    </xf>
    <xf numFmtId="2" fontId="24" fillId="0" borderId="15" xfId="0" applyNumberFormat="1" applyFont="1" applyBorder="1" applyAlignment="1" applyProtection="1">
      <alignment wrapText="1"/>
      <protection locked="0"/>
    </xf>
    <xf numFmtId="2" fontId="24" fillId="0" borderId="16" xfId="0" applyNumberFormat="1" applyFont="1" applyBorder="1" applyAlignment="1" applyProtection="1">
      <alignment wrapText="1"/>
      <protection locked="0"/>
    </xf>
    <xf numFmtId="2" fontId="24" fillId="0" borderId="17" xfId="0" applyNumberFormat="1" applyFont="1" applyBorder="1" applyAlignment="1" applyProtection="1">
      <alignment wrapText="1"/>
      <protection locked="0"/>
    </xf>
    <xf numFmtId="0" fontId="24" fillId="0" borderId="0" xfId="0" applyFont="1" applyAlignment="1" applyProtection="1">
      <alignment horizontal="right"/>
      <protection locked="0"/>
    </xf>
    <xf numFmtId="0" fontId="24" fillId="0" borderId="20" xfId="0" applyFont="1" applyBorder="1" applyAlignment="1" applyProtection="1">
      <alignment horizontal="right"/>
      <protection locked="0"/>
    </xf>
    <xf numFmtId="0" fontId="53" fillId="0" borderId="48" xfId="0" applyFont="1" applyBorder="1" applyProtection="1">
      <protection locked="0"/>
    </xf>
    <xf numFmtId="0" fontId="53" fillId="0" borderId="4" xfId="0" applyFont="1" applyBorder="1" applyProtection="1">
      <protection locked="0"/>
    </xf>
    <xf numFmtId="0" fontId="36" fillId="0" borderId="0" xfId="0" applyFont="1" applyAlignment="1" applyProtection="1">
      <alignment vertical="center" wrapText="1"/>
      <protection locked="0"/>
    </xf>
    <xf numFmtId="0" fontId="53" fillId="0" borderId="0" xfId="0" applyFont="1" applyAlignment="1" applyProtection="1">
      <alignment horizontal="left" vertical="top" wrapText="1" indent="1"/>
      <protection locked="0"/>
    </xf>
    <xf numFmtId="0" fontId="86" fillId="13" borderId="8" xfId="0" applyFont="1" applyFill="1" applyBorder="1" applyAlignment="1">
      <alignment horizontal="right" vertical="center" wrapText="1"/>
    </xf>
    <xf numFmtId="0" fontId="86" fillId="13" borderId="0" xfId="0" applyFont="1" applyFill="1" applyAlignment="1">
      <alignment horizontal="right" vertical="center" wrapText="1"/>
    </xf>
    <xf numFmtId="0" fontId="75" fillId="0" borderId="0" xfId="0" applyFont="1" applyAlignment="1" applyProtection="1">
      <alignment horizontal="right" vertical="center" wrapText="1"/>
      <protection locked="0"/>
    </xf>
    <xf numFmtId="0" fontId="75" fillId="0" borderId="0" xfId="0" applyFont="1" applyAlignment="1">
      <alignment horizontal="right" vertical="center"/>
    </xf>
    <xf numFmtId="0" fontId="70" fillId="0" borderId="0" xfId="0" applyFont="1" applyAlignment="1" applyProtection="1">
      <alignment horizontal="right" vertical="center" wrapText="1"/>
      <protection locked="0"/>
    </xf>
    <xf numFmtId="0" fontId="75" fillId="0" borderId="0" xfId="0" applyFont="1" applyAlignment="1" applyProtection="1">
      <alignment horizontal="left" vertical="center" wrapText="1"/>
      <protection locked="0"/>
    </xf>
    <xf numFmtId="0" fontId="86" fillId="13" borderId="8" xfId="0" applyFont="1" applyFill="1" applyBorder="1" applyAlignment="1">
      <alignment horizontal="right"/>
    </xf>
    <xf numFmtId="0" fontId="86" fillId="13" borderId="0" xfId="0" applyFont="1" applyFill="1" applyAlignment="1">
      <alignment horizontal="right"/>
    </xf>
    <xf numFmtId="0" fontId="70" fillId="0" borderId="0" xfId="0" applyFont="1" applyAlignment="1">
      <alignment horizontal="right" vertical="center"/>
    </xf>
    <xf numFmtId="165" fontId="124" fillId="0" borderId="0" xfId="0" applyNumberFormat="1" applyFont="1" applyAlignment="1" applyProtection="1">
      <alignment horizontal="right"/>
      <protection locked="0"/>
    </xf>
    <xf numFmtId="0" fontId="64" fillId="0" borderId="0" xfId="0" applyFont="1" applyAlignment="1" applyProtection="1">
      <alignment horizontal="right" vertical="center"/>
      <protection locked="0"/>
    </xf>
    <xf numFmtId="0" fontId="69" fillId="0" borderId="0" xfId="0" applyFont="1" applyAlignment="1" applyProtection="1">
      <alignment horizontal="right" vertical="center"/>
      <protection locked="0"/>
    </xf>
    <xf numFmtId="0" fontId="49" fillId="0" borderId="4" xfId="0" applyFont="1" applyBorder="1" applyAlignment="1" applyProtection="1">
      <alignment horizontal="right" vertical="center" wrapText="1"/>
      <protection locked="0"/>
    </xf>
    <xf numFmtId="0" fontId="67" fillId="0" borderId="0" xfId="0" applyFont="1" applyAlignment="1" applyProtection="1">
      <alignment horizontal="right" vertical="center"/>
      <protection locked="0"/>
    </xf>
    <xf numFmtId="0" fontId="5" fillId="5" borderId="26" xfId="0" applyFont="1" applyFill="1" applyBorder="1" applyAlignment="1" applyProtection="1">
      <alignment horizontal="left" vertical="top" wrapText="1"/>
      <protection locked="0"/>
    </xf>
    <xf numFmtId="0" fontId="2" fillId="5" borderId="49" xfId="0" applyFont="1" applyFill="1" applyBorder="1" applyAlignment="1" applyProtection="1">
      <alignment horizontal="left" vertical="top" wrapText="1"/>
      <protection locked="0"/>
    </xf>
    <xf numFmtId="0" fontId="2" fillId="5" borderId="50" xfId="0" applyFont="1" applyFill="1" applyBorder="1" applyAlignment="1" applyProtection="1">
      <alignment horizontal="left" vertical="top" wrapText="1"/>
      <protection locked="0"/>
    </xf>
    <xf numFmtId="0" fontId="2" fillId="5" borderId="51" xfId="0" applyFont="1" applyFill="1" applyBorder="1" applyAlignment="1" applyProtection="1">
      <alignment horizontal="left" vertical="top" wrapText="1"/>
      <protection locked="0"/>
    </xf>
    <xf numFmtId="0" fontId="2" fillId="5" borderId="0" xfId="0" applyFont="1" applyFill="1" applyAlignment="1" applyProtection="1">
      <alignment horizontal="left" vertical="top" wrapText="1"/>
      <protection locked="0"/>
    </xf>
    <xf numFmtId="0" fontId="2" fillId="5" borderId="52" xfId="0" applyFont="1" applyFill="1" applyBorder="1" applyAlignment="1" applyProtection="1">
      <alignment horizontal="left" vertical="top" wrapText="1"/>
      <protection locked="0"/>
    </xf>
    <xf numFmtId="0" fontId="2" fillId="5" borderId="24" xfId="0" applyFont="1" applyFill="1" applyBorder="1" applyAlignment="1" applyProtection="1">
      <alignment horizontal="left" vertical="top" wrapText="1"/>
      <protection locked="0"/>
    </xf>
    <xf numFmtId="0" fontId="2" fillId="5" borderId="19" xfId="0" applyFont="1" applyFill="1" applyBorder="1" applyAlignment="1" applyProtection="1">
      <alignment horizontal="left" vertical="top" wrapText="1"/>
      <protection locked="0"/>
    </xf>
    <xf numFmtId="0" fontId="2" fillId="5" borderId="53" xfId="0" applyFont="1" applyFill="1" applyBorder="1" applyAlignment="1" applyProtection="1">
      <alignment horizontal="left" vertical="top" wrapText="1"/>
      <protection locked="0"/>
    </xf>
    <xf numFmtId="0" fontId="41" fillId="5" borderId="0" xfId="0" applyFont="1" applyFill="1" applyAlignment="1" applyProtection="1">
      <alignment horizontal="left" wrapText="1"/>
      <protection locked="0"/>
    </xf>
    <xf numFmtId="44" fontId="125" fillId="17" borderId="0" xfId="0" applyNumberFormat="1" applyFont="1" applyFill="1" applyAlignment="1">
      <alignment horizontal="left" wrapText="1"/>
    </xf>
    <xf numFmtId="44" fontId="126" fillId="5" borderId="0" xfId="0" applyNumberFormat="1" applyFont="1" applyFill="1" applyAlignment="1">
      <alignment horizontal="left" wrapText="1"/>
    </xf>
    <xf numFmtId="0" fontId="47" fillId="0" borderId="0" xfId="0" applyFont="1" applyAlignment="1">
      <alignment horizontal="left" vertical="center" wrapText="1"/>
    </xf>
    <xf numFmtId="0" fontId="49" fillId="0" borderId="0" xfId="0" applyFont="1" applyAlignment="1">
      <alignment horizontal="left" vertical="center" wrapText="1"/>
    </xf>
    <xf numFmtId="0" fontId="6" fillId="5" borderId="0" xfId="0" applyFont="1" applyFill="1" applyAlignment="1" applyProtection="1">
      <alignment horizontal="left" wrapText="1"/>
      <protection locked="0"/>
    </xf>
    <xf numFmtId="165" fontId="64" fillId="0" borderId="0" xfId="0" applyNumberFormat="1" applyFont="1" applyAlignment="1" applyProtection="1">
      <alignment horizontal="right"/>
      <protection locked="0"/>
    </xf>
    <xf numFmtId="0" fontId="64" fillId="0" borderId="0" xfId="0" applyFont="1" applyAlignment="1" applyProtection="1">
      <alignment horizontal="right"/>
      <protection locked="0"/>
    </xf>
    <xf numFmtId="0" fontId="67" fillId="0" borderId="0" xfId="0" applyFont="1" applyAlignment="1" applyProtection="1">
      <alignment horizontal="right"/>
      <protection locked="0"/>
    </xf>
    <xf numFmtId="0" fontId="127" fillId="0" borderId="0" xfId="0" applyFont="1" applyAlignment="1" applyProtection="1">
      <alignment horizontal="left"/>
      <protection locked="0"/>
    </xf>
    <xf numFmtId="0" fontId="2" fillId="5" borderId="26" xfId="0" applyFont="1" applyFill="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103" fillId="0" borderId="50" xfId="0" applyFont="1" applyBorder="1" applyAlignment="1" applyProtection="1">
      <alignment horizontal="left" vertical="top" wrapText="1"/>
      <protection locked="0"/>
    </xf>
    <xf numFmtId="0" fontId="103" fillId="0" borderId="51" xfId="0" applyFont="1" applyBorder="1" applyAlignment="1" applyProtection="1">
      <alignment horizontal="left" vertical="top" wrapText="1"/>
      <protection locked="0"/>
    </xf>
    <xf numFmtId="0" fontId="103" fillId="0" borderId="52" xfId="0" applyFont="1" applyBorder="1" applyAlignment="1" applyProtection="1">
      <alignment horizontal="left" vertical="top" wrapText="1"/>
      <protection locked="0"/>
    </xf>
    <xf numFmtId="0" fontId="103" fillId="0" borderId="24" xfId="0" applyFont="1" applyBorder="1" applyAlignment="1" applyProtection="1">
      <alignment horizontal="left" vertical="top" wrapText="1"/>
      <protection locked="0"/>
    </xf>
    <xf numFmtId="0" fontId="103" fillId="0" borderId="53" xfId="0" applyFont="1" applyBorder="1" applyAlignment="1" applyProtection="1">
      <alignment horizontal="left" vertical="top" wrapText="1"/>
      <protection locked="0"/>
    </xf>
    <xf numFmtId="0" fontId="79" fillId="15" borderId="7" xfId="0" applyFont="1" applyFill="1" applyBorder="1" applyAlignment="1">
      <alignment horizontal="center" vertical="center" wrapText="1"/>
    </xf>
    <xf numFmtId="0" fontId="79" fillId="15" borderId="1" xfId="0" applyFont="1" applyFill="1" applyBorder="1" applyAlignment="1">
      <alignment horizontal="center" vertical="center" wrapText="1"/>
    </xf>
    <xf numFmtId="0" fontId="79" fillId="15" borderId="2" xfId="0" applyFont="1" applyFill="1" applyBorder="1" applyAlignment="1">
      <alignment horizontal="center" vertical="center" wrapText="1"/>
    </xf>
    <xf numFmtId="0" fontId="79" fillId="15" borderId="56" xfId="0" applyFont="1" applyFill="1" applyBorder="1" applyAlignment="1">
      <alignment horizontal="center" vertical="center" wrapText="1"/>
    </xf>
    <xf numFmtId="0" fontId="79" fillId="15" borderId="57" xfId="0" applyFont="1" applyFill="1" applyBorder="1" applyAlignment="1">
      <alignment horizontal="center" vertical="center" wrapText="1"/>
    </xf>
    <xf numFmtId="0" fontId="79" fillId="15" borderId="58" xfId="0" applyFont="1" applyFill="1" applyBorder="1" applyAlignment="1">
      <alignment horizontal="center" vertical="center" wrapText="1"/>
    </xf>
    <xf numFmtId="165" fontId="64" fillId="0" borderId="0" xfId="0" applyNumberFormat="1" applyFont="1" applyAlignment="1" applyProtection="1">
      <alignment horizontal="right" vertical="center"/>
      <protection locked="0"/>
    </xf>
    <xf numFmtId="0" fontId="24" fillId="0" borderId="45" xfId="0" quotePrefix="1" applyFont="1" applyBorder="1" applyAlignment="1">
      <alignment horizontal="left" vertical="top" wrapText="1"/>
    </xf>
    <xf numFmtId="0" fontId="24" fillId="0" borderId="54" xfId="0" quotePrefix="1" applyFont="1" applyBorder="1" applyAlignment="1">
      <alignment horizontal="left" vertical="top" wrapText="1"/>
    </xf>
    <xf numFmtId="0" fontId="24" fillId="0" borderId="55" xfId="0" quotePrefix="1" applyFont="1" applyBorder="1" applyAlignment="1">
      <alignment horizontal="left" vertical="top" wrapText="1"/>
    </xf>
    <xf numFmtId="0" fontId="128" fillId="7" borderId="7" xfId="0" applyFont="1" applyFill="1" applyBorder="1" applyAlignment="1" applyProtection="1">
      <alignment horizontal="center" vertical="center"/>
      <protection locked="0"/>
    </xf>
    <xf numFmtId="0" fontId="128" fillId="7" borderId="1" xfId="0" applyFont="1" applyFill="1" applyBorder="1" applyAlignment="1" applyProtection="1">
      <alignment horizontal="center" vertical="center"/>
      <protection locked="0"/>
    </xf>
    <xf numFmtId="0" fontId="128" fillId="7" borderId="2" xfId="0" applyFont="1" applyFill="1" applyBorder="1" applyAlignment="1" applyProtection="1">
      <alignment horizontal="center" vertical="center"/>
      <protection locked="0"/>
    </xf>
    <xf numFmtId="0" fontId="79" fillId="15" borderId="9" xfId="0" applyFont="1" applyFill="1" applyBorder="1" applyAlignment="1">
      <alignment horizontal="center" vertical="center" wrapText="1"/>
    </xf>
    <xf numFmtId="0" fontId="79" fillId="15" borderId="4" xfId="0" applyFont="1" applyFill="1" applyBorder="1" applyAlignment="1">
      <alignment horizontal="center" vertical="center" wrapText="1"/>
    </xf>
    <xf numFmtId="0" fontId="64" fillId="0" borderId="0" xfId="3" applyFont="1" applyAlignment="1">
      <alignment horizontal="right" vertical="center" wrapText="1"/>
    </xf>
    <xf numFmtId="0" fontId="67" fillId="0" borderId="0" xfId="3" applyFont="1" applyAlignment="1">
      <alignment horizontal="right"/>
    </xf>
    <xf numFmtId="0" fontId="1" fillId="7" borderId="0" xfId="3" applyFill="1" applyAlignment="1" applyProtection="1">
      <alignment horizontal="center"/>
      <protection locked="0"/>
    </xf>
    <xf numFmtId="0" fontId="56" fillId="0" borderId="0" xfId="3" applyFont="1" applyAlignment="1">
      <alignment wrapText="1"/>
    </xf>
    <xf numFmtId="0" fontId="25" fillId="0" borderId="19" xfId="3" applyFont="1" applyBorder="1" applyAlignment="1">
      <alignment horizontal="center"/>
    </xf>
    <xf numFmtId="0" fontId="47" fillId="0" borderId="0" xfId="3" applyFont="1" applyAlignment="1">
      <alignment horizontal="right"/>
    </xf>
    <xf numFmtId="0" fontId="70" fillId="0" borderId="0" xfId="0" applyFont="1" applyAlignment="1">
      <alignment horizontal="left" vertical="center"/>
    </xf>
    <xf numFmtId="0" fontId="70" fillId="0" borderId="0" xfId="0" applyFont="1" applyAlignment="1" applyProtection="1">
      <alignment horizontal="left" vertical="center" wrapText="1"/>
      <protection locked="0"/>
    </xf>
    <xf numFmtId="0" fontId="0" fillId="0" borderId="0" xfId="0" applyAlignment="1">
      <alignment horizontal="left" vertical="center" wrapText="1"/>
    </xf>
    <xf numFmtId="0" fontId="83" fillId="6" borderId="70" xfId="0" applyFont="1" applyFill="1" applyBorder="1" applyAlignment="1">
      <alignment horizontal="center" vertical="center" textRotation="90"/>
    </xf>
    <xf numFmtId="0" fontId="83" fillId="6" borderId="71" xfId="0" applyFont="1" applyFill="1" applyBorder="1" applyAlignment="1">
      <alignment horizontal="center" vertical="center" textRotation="90"/>
    </xf>
    <xf numFmtId="0" fontId="83" fillId="6" borderId="59" xfId="0" applyFont="1" applyFill="1" applyBorder="1" applyAlignment="1">
      <alignment horizontal="center" vertical="center" textRotation="90"/>
    </xf>
    <xf numFmtId="0" fontId="82" fillId="6" borderId="75" xfId="0" applyFont="1" applyFill="1" applyBorder="1" applyAlignment="1">
      <alignment horizontal="center" vertical="center" textRotation="90"/>
    </xf>
    <xf numFmtId="0" fontId="82" fillId="6" borderId="76" xfId="0" applyFont="1" applyFill="1" applyBorder="1" applyAlignment="1">
      <alignment horizontal="center" vertical="center" textRotation="90"/>
    </xf>
    <xf numFmtId="165" fontId="64" fillId="0" borderId="0" xfId="0" applyNumberFormat="1" applyFont="1" applyAlignment="1" applyProtection="1">
      <alignment horizontal="center"/>
      <protection locked="0"/>
    </xf>
    <xf numFmtId="0" fontId="64" fillId="0" borderId="0" xfId="0" applyFont="1" applyAlignment="1" applyProtection="1">
      <alignment horizontal="center"/>
      <protection locked="0"/>
    </xf>
    <xf numFmtId="0" fontId="67" fillId="0" borderId="0" xfId="0" applyFont="1" applyAlignment="1" applyProtection="1">
      <alignment horizontal="center" vertical="top"/>
      <protection locked="0"/>
    </xf>
    <xf numFmtId="0" fontId="130" fillId="17" borderId="0" xfId="0" applyFont="1" applyFill="1"/>
    <xf numFmtId="0" fontId="2" fillId="17" borderId="0" xfId="0" applyFont="1" applyFill="1"/>
  </cellXfs>
  <cellStyles count="6">
    <cellStyle name="Comma" xfId="1" builtinId="3"/>
    <cellStyle name="Currency" xfId="2" builtinId="4"/>
    <cellStyle name="Normal" xfId="0" builtinId="0"/>
    <cellStyle name="Normal 2" xfId="3" xr:uid="{00000000-0005-0000-0000-000003000000}"/>
    <cellStyle name="Normal_Sheet1" xfId="4" xr:uid="{00000000-0005-0000-0000-000004000000}"/>
    <cellStyle name="Percent" xfId="5"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B9"/>
      <rgbColor rgb="0099CC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AC00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266700</xdr:colOff>
      <xdr:row>21</xdr:row>
      <xdr:rowOff>190500</xdr:rowOff>
    </xdr:from>
    <xdr:to>
      <xdr:col>9</xdr:col>
      <xdr:colOff>133350</xdr:colOff>
      <xdr:row>21</xdr:row>
      <xdr:rowOff>190500</xdr:rowOff>
    </xdr:to>
    <xdr:sp macro="" textlink="">
      <xdr:nvSpPr>
        <xdr:cNvPr id="27643" name="Line 8">
          <a:extLst>
            <a:ext uri="{FF2B5EF4-FFF2-40B4-BE49-F238E27FC236}">
              <a16:creationId xmlns:a16="http://schemas.microsoft.com/office/drawing/2014/main" id="{00000000-0008-0000-0100-0000FB6B0000}"/>
            </a:ext>
          </a:extLst>
        </xdr:cNvPr>
        <xdr:cNvSpPr>
          <a:spLocks noChangeShapeType="1"/>
        </xdr:cNvSpPr>
      </xdr:nvSpPr>
      <xdr:spPr bwMode="auto">
        <a:xfrm>
          <a:off x="1666875" y="4086225"/>
          <a:ext cx="35337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495300</xdr:colOff>
      <xdr:row>0</xdr:row>
      <xdr:rowOff>28575</xdr:rowOff>
    </xdr:from>
    <xdr:to>
      <xdr:col>10</xdr:col>
      <xdr:colOff>1209675</xdr:colOff>
      <xdr:row>5</xdr:row>
      <xdr:rowOff>19050</xdr:rowOff>
    </xdr:to>
    <xdr:pic>
      <xdr:nvPicPr>
        <xdr:cNvPr id="27644" name="Picture 1">
          <a:extLst>
            <a:ext uri="{FF2B5EF4-FFF2-40B4-BE49-F238E27FC236}">
              <a16:creationId xmlns:a16="http://schemas.microsoft.com/office/drawing/2014/main" id="{00000000-0008-0000-0100-0000FC6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125" y="28575"/>
          <a:ext cx="7143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371475</xdr:colOff>
          <xdr:row>57</xdr:row>
          <xdr:rowOff>28575</xdr:rowOff>
        </xdr:from>
        <xdr:to>
          <xdr:col>9</xdr:col>
          <xdr:colOff>66675</xdr:colOff>
          <xdr:row>57</xdr:row>
          <xdr:rowOff>247650</xdr:rowOff>
        </xdr:to>
        <xdr:sp macro="" textlink="">
          <xdr:nvSpPr>
            <xdr:cNvPr id="26792" name="Check Box 1192" hidden="1">
              <a:extLst>
                <a:ext uri="{63B3BB69-23CF-44E3-9099-C40C66FF867C}">
                  <a14:compatExt spid="_x0000_s26792"/>
                </a:ext>
                <a:ext uri="{FF2B5EF4-FFF2-40B4-BE49-F238E27FC236}">
                  <a16:creationId xmlns:a16="http://schemas.microsoft.com/office/drawing/2014/main" id="{00000000-0008-0000-0100-0000A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57</xdr:row>
          <xdr:rowOff>28575</xdr:rowOff>
        </xdr:from>
        <xdr:to>
          <xdr:col>10</xdr:col>
          <xdr:colOff>561975</xdr:colOff>
          <xdr:row>57</xdr:row>
          <xdr:rowOff>247650</xdr:rowOff>
        </xdr:to>
        <xdr:sp macro="" textlink="">
          <xdr:nvSpPr>
            <xdr:cNvPr id="26793" name="Check Box 1193" hidden="1">
              <a:extLst>
                <a:ext uri="{63B3BB69-23CF-44E3-9099-C40C66FF867C}">
                  <a14:compatExt spid="_x0000_s26793"/>
                </a:ext>
                <a:ext uri="{FF2B5EF4-FFF2-40B4-BE49-F238E27FC236}">
                  <a16:creationId xmlns:a16="http://schemas.microsoft.com/office/drawing/2014/main" id="{00000000-0008-0000-01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59</xdr:row>
          <xdr:rowOff>104775</xdr:rowOff>
        </xdr:from>
        <xdr:to>
          <xdr:col>9</xdr:col>
          <xdr:colOff>85725</xdr:colOff>
          <xdr:row>59</xdr:row>
          <xdr:rowOff>323850</xdr:rowOff>
        </xdr:to>
        <xdr:sp macro="" textlink="">
          <xdr:nvSpPr>
            <xdr:cNvPr id="26794" name="Check Box 1194" hidden="1">
              <a:extLst>
                <a:ext uri="{63B3BB69-23CF-44E3-9099-C40C66FF867C}">
                  <a14:compatExt spid="_x0000_s26794"/>
                </a:ext>
                <a:ext uri="{FF2B5EF4-FFF2-40B4-BE49-F238E27FC236}">
                  <a16:creationId xmlns:a16="http://schemas.microsoft.com/office/drawing/2014/main" id="{00000000-0008-0000-01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59</xdr:row>
          <xdr:rowOff>104775</xdr:rowOff>
        </xdr:from>
        <xdr:to>
          <xdr:col>10</xdr:col>
          <xdr:colOff>581025</xdr:colOff>
          <xdr:row>59</xdr:row>
          <xdr:rowOff>323850</xdr:rowOff>
        </xdr:to>
        <xdr:sp macro="" textlink="">
          <xdr:nvSpPr>
            <xdr:cNvPr id="26796" name="Check Box 1196" hidden="1">
              <a:extLst>
                <a:ext uri="{63B3BB69-23CF-44E3-9099-C40C66FF867C}">
                  <a14:compatExt spid="_x0000_s26796"/>
                </a:ext>
                <a:ext uri="{FF2B5EF4-FFF2-40B4-BE49-F238E27FC236}">
                  <a16:creationId xmlns:a16="http://schemas.microsoft.com/office/drawing/2014/main" id="{00000000-0008-0000-01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161926</xdr:colOff>
      <xdr:row>8</xdr:row>
      <xdr:rowOff>57150</xdr:rowOff>
    </xdr:from>
    <xdr:to>
      <xdr:col>12</xdr:col>
      <xdr:colOff>581025</xdr:colOff>
      <xdr:row>8</xdr:row>
      <xdr:rowOff>314325</xdr:rowOff>
    </xdr:to>
    <xdr:sp macro="" textlink="">
      <xdr:nvSpPr>
        <xdr:cNvPr id="7" name="Arrow: Left 6">
          <a:extLst>
            <a:ext uri="{FF2B5EF4-FFF2-40B4-BE49-F238E27FC236}">
              <a16:creationId xmlns:a16="http://schemas.microsoft.com/office/drawing/2014/main" id="{CE2C5094-2147-4C77-AC33-209F6F0A364F}"/>
            </a:ext>
          </a:extLst>
        </xdr:cNvPr>
        <xdr:cNvSpPr/>
      </xdr:nvSpPr>
      <xdr:spPr bwMode="auto">
        <a:xfrm>
          <a:off x="7019926" y="1343025"/>
          <a:ext cx="419099" cy="257175"/>
        </a:xfrm>
        <a:prstGeom prst="leftArrow">
          <a:avLst>
            <a:gd name="adj1" fmla="val 42592"/>
            <a:gd name="adj2" fmla="val 50000"/>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123825</xdr:colOff>
      <xdr:row>0</xdr:row>
      <xdr:rowOff>47625</xdr:rowOff>
    </xdr:from>
    <xdr:to>
      <xdr:col>4</xdr:col>
      <xdr:colOff>609600</xdr:colOff>
      <xdr:row>3</xdr:row>
      <xdr:rowOff>200025</xdr:rowOff>
    </xdr:to>
    <xdr:pic>
      <xdr:nvPicPr>
        <xdr:cNvPr id="29026" name="Picture 2">
          <a:extLst>
            <a:ext uri="{FF2B5EF4-FFF2-40B4-BE49-F238E27FC236}">
              <a16:creationId xmlns:a16="http://schemas.microsoft.com/office/drawing/2014/main" id="{00000000-0008-0000-0200-0000627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47625"/>
          <a:ext cx="6572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76200</xdr:colOff>
      <xdr:row>1</xdr:row>
      <xdr:rowOff>28575</xdr:rowOff>
    </xdr:from>
    <xdr:to>
      <xdr:col>3</xdr:col>
      <xdr:colOff>333375</xdr:colOff>
      <xdr:row>4</xdr:row>
      <xdr:rowOff>19050</xdr:rowOff>
    </xdr:to>
    <xdr:pic>
      <xdr:nvPicPr>
        <xdr:cNvPr id="36986" name="Picture 1">
          <a:extLst>
            <a:ext uri="{FF2B5EF4-FFF2-40B4-BE49-F238E27FC236}">
              <a16:creationId xmlns:a16="http://schemas.microsoft.com/office/drawing/2014/main" id="{00000000-0008-0000-0300-00007A9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190500"/>
          <a:ext cx="6000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600075</xdr:colOff>
      <xdr:row>0</xdr:row>
      <xdr:rowOff>190500</xdr:rowOff>
    </xdr:from>
    <xdr:to>
      <xdr:col>2</xdr:col>
      <xdr:colOff>180975</xdr:colOff>
      <xdr:row>3</xdr:row>
      <xdr:rowOff>180975</xdr:rowOff>
    </xdr:to>
    <xdr:pic>
      <xdr:nvPicPr>
        <xdr:cNvPr id="23920" name="Picture 3">
          <a:extLst>
            <a:ext uri="{FF2B5EF4-FFF2-40B4-BE49-F238E27FC236}">
              <a16:creationId xmlns:a16="http://schemas.microsoft.com/office/drawing/2014/main" id="{00000000-0008-0000-0400-0000705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190500"/>
          <a:ext cx="514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161925</xdr:colOff>
      <xdr:row>3</xdr:row>
      <xdr:rowOff>85725</xdr:rowOff>
    </xdr:to>
    <xdr:pic>
      <xdr:nvPicPr>
        <xdr:cNvPr id="21885" name="Picture 3">
          <a:extLst>
            <a:ext uri="{FF2B5EF4-FFF2-40B4-BE49-F238E27FC236}">
              <a16:creationId xmlns:a16="http://schemas.microsoft.com/office/drawing/2014/main" id="{00000000-0008-0000-0500-00007D5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0"/>
          <a:ext cx="6286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1562100</xdr:colOff>
      <xdr:row>63</xdr:row>
      <xdr:rowOff>30480</xdr:rowOff>
    </xdr:from>
    <xdr:to>
      <xdr:col>7</xdr:col>
      <xdr:colOff>57150</xdr:colOff>
      <xdr:row>67</xdr:row>
      <xdr:rowOff>0</xdr:rowOff>
    </xdr:to>
    <xdr:sp macro="" textlink="">
      <xdr:nvSpPr>
        <xdr:cNvPr id="2123" name="Text Box 75" hidden="1">
          <a:extLst>
            <a:ext uri="{FF2B5EF4-FFF2-40B4-BE49-F238E27FC236}">
              <a16:creationId xmlns:a16="http://schemas.microsoft.com/office/drawing/2014/main" id="{00000000-0008-0000-0500-00004B080000}"/>
            </a:ext>
          </a:extLst>
        </xdr:cNvPr>
        <xdr:cNvSpPr txBox="1">
          <a:spLocks noChangeArrowheads="1"/>
        </xdr:cNvSpPr>
      </xdr:nvSpPr>
      <xdr:spPr bwMode="auto">
        <a:xfrm>
          <a:off x="2667000" y="10568940"/>
          <a:ext cx="3802380" cy="60198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1562100</xdr:colOff>
      <xdr:row>63</xdr:row>
      <xdr:rowOff>30480</xdr:rowOff>
    </xdr:from>
    <xdr:to>
      <xdr:col>7</xdr:col>
      <xdr:colOff>200025</xdr:colOff>
      <xdr:row>67</xdr:row>
      <xdr:rowOff>0</xdr:rowOff>
    </xdr:to>
    <xdr:sp macro="" textlink="">
      <xdr:nvSpPr>
        <xdr:cNvPr id="2124" name="Text Box 76" hidden="1">
          <a:extLst>
            <a:ext uri="{FF2B5EF4-FFF2-40B4-BE49-F238E27FC236}">
              <a16:creationId xmlns:a16="http://schemas.microsoft.com/office/drawing/2014/main" id="{00000000-0008-0000-0500-00004C080000}"/>
            </a:ext>
          </a:extLst>
        </xdr:cNvPr>
        <xdr:cNvSpPr txBox="1">
          <a:spLocks noChangeArrowheads="1"/>
        </xdr:cNvSpPr>
      </xdr:nvSpPr>
      <xdr:spPr bwMode="auto">
        <a:xfrm>
          <a:off x="2667000" y="10568940"/>
          <a:ext cx="3970020" cy="60198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1562100</xdr:colOff>
      <xdr:row>63</xdr:row>
      <xdr:rowOff>30480</xdr:rowOff>
    </xdr:from>
    <xdr:to>
      <xdr:col>7</xdr:col>
      <xdr:colOff>260985</xdr:colOff>
      <xdr:row>69</xdr:row>
      <xdr:rowOff>0</xdr:rowOff>
    </xdr:to>
    <xdr:sp macro="" textlink="">
      <xdr:nvSpPr>
        <xdr:cNvPr id="2125" name="Text Box 77" hidden="1">
          <a:extLst>
            <a:ext uri="{FF2B5EF4-FFF2-40B4-BE49-F238E27FC236}">
              <a16:creationId xmlns:a16="http://schemas.microsoft.com/office/drawing/2014/main" id="{00000000-0008-0000-0500-00004D080000}"/>
            </a:ext>
          </a:extLst>
        </xdr:cNvPr>
        <xdr:cNvSpPr txBox="1">
          <a:spLocks noChangeArrowheads="1"/>
        </xdr:cNvSpPr>
      </xdr:nvSpPr>
      <xdr:spPr bwMode="auto">
        <a:xfrm>
          <a:off x="2667000" y="10568940"/>
          <a:ext cx="4030980" cy="92964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1463040</xdr:colOff>
      <xdr:row>73</xdr:row>
      <xdr:rowOff>99060</xdr:rowOff>
    </xdr:from>
    <xdr:to>
      <xdr:col>7</xdr:col>
      <xdr:colOff>177165</xdr:colOff>
      <xdr:row>87</xdr:row>
      <xdr:rowOff>123825</xdr:rowOff>
    </xdr:to>
    <xdr:sp macro="" textlink="">
      <xdr:nvSpPr>
        <xdr:cNvPr id="2137" name="Text Box 89" hidden="1">
          <a:extLst>
            <a:ext uri="{FF2B5EF4-FFF2-40B4-BE49-F238E27FC236}">
              <a16:creationId xmlns:a16="http://schemas.microsoft.com/office/drawing/2014/main" id="{00000000-0008-0000-0500-000059080000}"/>
            </a:ext>
          </a:extLst>
        </xdr:cNvPr>
        <xdr:cNvSpPr txBox="1">
          <a:spLocks noChangeArrowheads="1"/>
        </xdr:cNvSpPr>
      </xdr:nvSpPr>
      <xdr:spPr bwMode="auto">
        <a:xfrm>
          <a:off x="2567940" y="12252960"/>
          <a:ext cx="4046220" cy="246888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1729740</xdr:colOff>
      <xdr:row>66</xdr:row>
      <xdr:rowOff>38100</xdr:rowOff>
    </xdr:from>
    <xdr:to>
      <xdr:col>7</xdr:col>
      <xdr:colOff>215265</xdr:colOff>
      <xdr:row>73</xdr:row>
      <xdr:rowOff>7620</xdr:rowOff>
    </xdr:to>
    <xdr:sp macro="" textlink="">
      <xdr:nvSpPr>
        <xdr:cNvPr id="2169" name="Text Box 121" hidden="1">
          <a:extLst>
            <a:ext uri="{FF2B5EF4-FFF2-40B4-BE49-F238E27FC236}">
              <a16:creationId xmlns:a16="http://schemas.microsoft.com/office/drawing/2014/main" id="{00000000-0008-0000-0500-000079080000}"/>
            </a:ext>
          </a:extLst>
        </xdr:cNvPr>
        <xdr:cNvSpPr txBox="1">
          <a:spLocks noChangeArrowheads="1"/>
        </xdr:cNvSpPr>
      </xdr:nvSpPr>
      <xdr:spPr bwMode="auto">
        <a:xfrm>
          <a:off x="2834640" y="11056620"/>
          <a:ext cx="3817620" cy="11049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1463040</xdr:colOff>
      <xdr:row>73</xdr:row>
      <xdr:rowOff>154305</xdr:rowOff>
    </xdr:from>
    <xdr:to>
      <xdr:col>7</xdr:col>
      <xdr:colOff>177165</xdr:colOff>
      <xdr:row>87</xdr:row>
      <xdr:rowOff>123825</xdr:rowOff>
    </xdr:to>
    <xdr:sp macro="" textlink="">
      <xdr:nvSpPr>
        <xdr:cNvPr id="2172" name="Text Box 124" hidden="1">
          <a:extLst>
            <a:ext uri="{FF2B5EF4-FFF2-40B4-BE49-F238E27FC236}">
              <a16:creationId xmlns:a16="http://schemas.microsoft.com/office/drawing/2014/main" id="{00000000-0008-0000-0500-00007C080000}"/>
            </a:ext>
          </a:extLst>
        </xdr:cNvPr>
        <xdr:cNvSpPr txBox="1">
          <a:spLocks noChangeArrowheads="1"/>
        </xdr:cNvSpPr>
      </xdr:nvSpPr>
      <xdr:spPr bwMode="auto">
        <a:xfrm>
          <a:off x="2567940" y="12313920"/>
          <a:ext cx="4046220" cy="240792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1463040</xdr:colOff>
      <xdr:row>69</xdr:row>
      <xdr:rowOff>114300</xdr:rowOff>
    </xdr:from>
    <xdr:to>
      <xdr:col>7</xdr:col>
      <xdr:colOff>436245</xdr:colOff>
      <xdr:row>87</xdr:row>
      <xdr:rowOff>123825</xdr:rowOff>
    </xdr:to>
    <xdr:sp macro="" textlink="">
      <xdr:nvSpPr>
        <xdr:cNvPr id="2187" name="Text Box 139" hidden="1">
          <a:extLst>
            <a:ext uri="{FF2B5EF4-FFF2-40B4-BE49-F238E27FC236}">
              <a16:creationId xmlns:a16="http://schemas.microsoft.com/office/drawing/2014/main" id="{00000000-0008-0000-0500-00008B080000}"/>
            </a:ext>
          </a:extLst>
        </xdr:cNvPr>
        <xdr:cNvSpPr txBox="1">
          <a:spLocks noChangeArrowheads="1"/>
        </xdr:cNvSpPr>
      </xdr:nvSpPr>
      <xdr:spPr bwMode="auto">
        <a:xfrm>
          <a:off x="2567940" y="11612880"/>
          <a:ext cx="4305300" cy="310896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1463040</xdr:colOff>
      <xdr:row>87</xdr:row>
      <xdr:rowOff>123825</xdr:rowOff>
    </xdr:from>
    <xdr:to>
      <xdr:col>7</xdr:col>
      <xdr:colOff>436245</xdr:colOff>
      <xdr:row>87</xdr:row>
      <xdr:rowOff>123825</xdr:rowOff>
    </xdr:to>
    <xdr:sp macro="" textlink="">
      <xdr:nvSpPr>
        <xdr:cNvPr id="2188" name="Text Box 140" hidden="1">
          <a:extLst>
            <a:ext uri="{FF2B5EF4-FFF2-40B4-BE49-F238E27FC236}">
              <a16:creationId xmlns:a16="http://schemas.microsoft.com/office/drawing/2014/main" id="{00000000-0008-0000-0500-00008C080000}"/>
            </a:ext>
          </a:extLst>
        </xdr:cNvPr>
        <xdr:cNvSpPr txBox="1">
          <a:spLocks noChangeArrowheads="1"/>
        </xdr:cNvSpPr>
      </xdr:nvSpPr>
      <xdr:spPr bwMode="auto">
        <a:xfrm>
          <a:off x="2567940" y="14721840"/>
          <a:ext cx="4305300" cy="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161925</xdr:colOff>
      <xdr:row>3</xdr:row>
      <xdr:rowOff>161925</xdr:rowOff>
    </xdr:to>
    <xdr:pic>
      <xdr:nvPicPr>
        <xdr:cNvPr id="30042" name="Picture 3">
          <a:extLst>
            <a:ext uri="{FF2B5EF4-FFF2-40B4-BE49-F238E27FC236}">
              <a16:creationId xmlns:a16="http://schemas.microsoft.com/office/drawing/2014/main" id="{00000000-0008-0000-0600-00005A7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0"/>
          <a:ext cx="600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1</xdr:row>
      <xdr:rowOff>47625</xdr:rowOff>
    </xdr:from>
    <xdr:to>
      <xdr:col>1</xdr:col>
      <xdr:colOff>685800</xdr:colOff>
      <xdr:row>3</xdr:row>
      <xdr:rowOff>266700</xdr:rowOff>
    </xdr:to>
    <xdr:pic>
      <xdr:nvPicPr>
        <xdr:cNvPr id="24818" name="Picture 3">
          <a:extLst>
            <a:ext uri="{FF2B5EF4-FFF2-40B4-BE49-F238E27FC236}">
              <a16:creationId xmlns:a16="http://schemas.microsoft.com/office/drawing/2014/main" id="{00000000-0008-0000-0700-0000F26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419100"/>
          <a:ext cx="581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1</xdr:row>
      <xdr:rowOff>28575</xdr:rowOff>
    </xdr:from>
    <xdr:to>
      <xdr:col>3</xdr:col>
      <xdr:colOff>276225</xdr:colOff>
      <xdr:row>4</xdr:row>
      <xdr:rowOff>133350</xdr:rowOff>
    </xdr:to>
    <xdr:pic>
      <xdr:nvPicPr>
        <xdr:cNvPr id="30974" name="Picture 3">
          <a:extLst>
            <a:ext uri="{FF2B5EF4-FFF2-40B4-BE49-F238E27FC236}">
              <a16:creationId xmlns:a16="http://schemas.microsoft.com/office/drawing/2014/main" id="{00000000-0008-0000-0800-0000FE7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90500"/>
          <a:ext cx="5429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K36"/>
  <sheetViews>
    <sheetView showGridLines="0" tabSelected="1" zoomScaleNormal="100" workbookViewId="0">
      <selection activeCell="B18" sqref="B18:E18"/>
    </sheetView>
  </sheetViews>
  <sheetFormatPr defaultColWidth="9.140625" defaultRowHeight="15.75"/>
  <cols>
    <col min="1" max="1" width="9.140625" style="435"/>
    <col min="2" max="2" width="3.85546875" style="434" customWidth="1"/>
    <col min="3" max="3" width="9.140625" style="439" customWidth="1"/>
    <col min="4" max="10" width="9.140625" style="435"/>
    <col min="11" max="11" width="9.85546875" style="435" customWidth="1"/>
    <col min="12" max="16384" width="9.140625" style="435"/>
  </cols>
  <sheetData>
    <row r="2" spans="2:11" ht="28.5" customHeight="1">
      <c r="B2" s="614" t="s">
        <v>448</v>
      </c>
      <c r="C2" s="614"/>
      <c r="D2" s="614"/>
      <c r="E2" s="614"/>
      <c r="F2" s="614"/>
      <c r="G2" s="614"/>
      <c r="H2" s="614"/>
      <c r="I2" s="614"/>
      <c r="J2" s="614"/>
      <c r="K2" s="614"/>
    </row>
    <row r="3" spans="2:11">
      <c r="B3" s="440"/>
      <c r="C3" s="436"/>
      <c r="D3" s="436"/>
      <c r="E3" s="437"/>
      <c r="F3" s="437"/>
      <c r="G3" s="437"/>
      <c r="H3" s="437"/>
      <c r="I3" s="437"/>
      <c r="J3" s="437"/>
      <c r="K3" s="437"/>
    </row>
    <row r="4" spans="2:11" s="438" customFormat="1" ht="18.75">
      <c r="B4" s="602" t="s">
        <v>526</v>
      </c>
      <c r="C4" s="603"/>
      <c r="D4" s="603"/>
      <c r="E4" s="603"/>
      <c r="F4" s="603"/>
      <c r="G4" s="603"/>
      <c r="H4" s="603"/>
      <c r="I4" s="604"/>
    </row>
    <row r="5" spans="2:11" ht="47.25" customHeight="1">
      <c r="C5" s="615" t="s">
        <v>530</v>
      </c>
      <c r="D5" s="615"/>
      <c r="E5" s="615"/>
      <c r="F5" s="615"/>
      <c r="G5" s="615"/>
      <c r="H5" s="615"/>
      <c r="I5" s="615"/>
      <c r="J5" s="615"/>
      <c r="K5" s="615"/>
    </row>
    <row r="6" spans="2:11" ht="31.5" customHeight="1">
      <c r="C6" s="612" t="s">
        <v>527</v>
      </c>
      <c r="D6" s="612"/>
      <c r="E6" s="612"/>
      <c r="F6" s="612"/>
      <c r="G6" s="612"/>
      <c r="H6" s="612"/>
      <c r="I6" s="612"/>
      <c r="J6" s="612"/>
      <c r="K6" s="612"/>
    </row>
    <row r="7" spans="2:11" ht="30.75" customHeight="1">
      <c r="C7" s="612" t="s">
        <v>492</v>
      </c>
      <c r="D7" s="612"/>
      <c r="E7" s="612"/>
      <c r="F7" s="612"/>
      <c r="G7" s="612"/>
      <c r="H7" s="612"/>
      <c r="I7" s="612"/>
      <c r="J7" s="612"/>
      <c r="K7" s="612"/>
    </row>
    <row r="8" spans="2:11" ht="9" customHeight="1">
      <c r="C8" s="605"/>
      <c r="D8" s="605"/>
      <c r="E8" s="605"/>
      <c r="F8" s="605"/>
      <c r="G8" s="605"/>
      <c r="H8" s="605"/>
      <c r="I8" s="605"/>
      <c r="J8" s="605"/>
      <c r="K8" s="605"/>
    </row>
    <row r="9" spans="2:11" ht="18.75">
      <c r="B9" s="606" t="s">
        <v>455</v>
      </c>
      <c r="C9" s="607"/>
      <c r="D9" s="608"/>
    </row>
    <row r="10" spans="2:11" ht="75.75" customHeight="1">
      <c r="C10" s="612" t="s">
        <v>499</v>
      </c>
      <c r="D10" s="612"/>
      <c r="E10" s="612"/>
      <c r="F10" s="612"/>
      <c r="G10" s="612"/>
      <c r="H10" s="612"/>
      <c r="I10" s="612"/>
      <c r="J10" s="612"/>
      <c r="K10" s="612"/>
    </row>
    <row r="11" spans="2:11" ht="9" customHeight="1">
      <c r="C11" s="605"/>
      <c r="D11" s="605"/>
      <c r="E11" s="605"/>
      <c r="F11" s="605"/>
      <c r="G11" s="605"/>
      <c r="H11" s="605"/>
      <c r="I11" s="605"/>
      <c r="J11" s="605"/>
      <c r="K11" s="605"/>
    </row>
    <row r="12" spans="2:11" ht="18.75" customHeight="1">
      <c r="B12" s="613" t="s">
        <v>456</v>
      </c>
      <c r="C12" s="613"/>
      <c r="D12" s="613"/>
      <c r="E12" s="613"/>
      <c r="F12" s="613"/>
      <c r="G12" s="613"/>
      <c r="H12" s="613"/>
      <c r="I12" s="613"/>
    </row>
    <row r="13" spans="2:11" ht="31.5" customHeight="1">
      <c r="B13" s="609"/>
      <c r="C13" s="612" t="s">
        <v>449</v>
      </c>
      <c r="D13" s="612"/>
      <c r="E13" s="612"/>
      <c r="F13" s="612"/>
      <c r="G13" s="612"/>
      <c r="H13" s="612"/>
      <c r="I13" s="612"/>
      <c r="J13" s="612"/>
      <c r="K13" s="612"/>
    </row>
    <row r="14" spans="2:11" ht="9" customHeight="1">
      <c r="B14" s="609"/>
      <c r="C14" s="605"/>
      <c r="D14" s="605"/>
      <c r="E14" s="605"/>
      <c r="F14" s="605"/>
      <c r="G14" s="605"/>
      <c r="H14" s="605"/>
      <c r="I14" s="605"/>
      <c r="J14" s="605"/>
      <c r="K14" s="605"/>
    </row>
    <row r="15" spans="2:11" ht="17.25">
      <c r="B15" s="613" t="s">
        <v>466</v>
      </c>
      <c r="C15" s="613"/>
      <c r="D15" s="613"/>
      <c r="E15" s="613"/>
    </row>
    <row r="16" spans="2:11" ht="33" customHeight="1">
      <c r="B16" s="610"/>
      <c r="C16" s="612" t="s">
        <v>473</v>
      </c>
      <c r="D16" s="612"/>
      <c r="E16" s="612"/>
      <c r="F16" s="612"/>
      <c r="G16" s="612"/>
      <c r="H16" s="612"/>
      <c r="I16" s="612"/>
      <c r="J16" s="612"/>
      <c r="K16" s="612"/>
    </row>
    <row r="17" spans="2:11" ht="3.75" customHeight="1">
      <c r="B17" s="610"/>
      <c r="C17" s="605"/>
      <c r="D17" s="605"/>
      <c r="E17" s="605"/>
      <c r="F17" s="605"/>
      <c r="G17" s="605"/>
      <c r="H17" s="605"/>
      <c r="I17" s="605"/>
      <c r="J17" s="605"/>
      <c r="K17" s="605"/>
    </row>
    <row r="18" spans="2:11" ht="18.75">
      <c r="B18" s="613" t="s">
        <v>457</v>
      </c>
      <c r="C18" s="613"/>
      <c r="D18" s="613"/>
      <c r="E18" s="613"/>
      <c r="F18" s="611"/>
      <c r="G18" s="611"/>
      <c r="H18" s="611"/>
      <c r="I18" s="611"/>
      <c r="J18" s="611"/>
      <c r="K18" s="611"/>
    </row>
    <row r="19" spans="2:11" ht="31.5" customHeight="1">
      <c r="B19" s="609"/>
      <c r="C19" s="612" t="s">
        <v>528</v>
      </c>
      <c r="D19" s="612"/>
      <c r="E19" s="612"/>
      <c r="F19" s="612"/>
      <c r="G19" s="612"/>
      <c r="H19" s="612"/>
      <c r="I19" s="612"/>
      <c r="J19" s="612"/>
      <c r="K19" s="612"/>
    </row>
    <row r="20" spans="2:11" ht="9" customHeight="1">
      <c r="B20" s="609"/>
      <c r="C20" s="605"/>
      <c r="D20" s="605"/>
      <c r="E20" s="605"/>
      <c r="F20" s="605"/>
      <c r="G20" s="605"/>
      <c r="H20" s="605"/>
      <c r="I20" s="605"/>
      <c r="J20" s="605"/>
      <c r="K20" s="605"/>
    </row>
    <row r="21" spans="2:11" ht="17.25">
      <c r="B21" s="613" t="s">
        <v>458</v>
      </c>
      <c r="C21" s="613"/>
      <c r="D21" s="613"/>
      <c r="E21" s="613"/>
    </row>
    <row r="22" spans="2:11" ht="33" customHeight="1">
      <c r="B22" s="609"/>
      <c r="C22" s="612" t="s">
        <v>450</v>
      </c>
      <c r="D22" s="612"/>
      <c r="E22" s="612"/>
      <c r="F22" s="612"/>
      <c r="G22" s="612"/>
      <c r="H22" s="612"/>
      <c r="I22" s="612"/>
      <c r="J22" s="612"/>
      <c r="K22" s="612"/>
    </row>
    <row r="23" spans="2:11" ht="9" customHeight="1">
      <c r="B23" s="609"/>
      <c r="C23" s="605"/>
      <c r="D23" s="605"/>
      <c r="E23" s="605"/>
      <c r="F23" s="605"/>
      <c r="G23" s="605"/>
      <c r="H23" s="605"/>
      <c r="I23" s="605"/>
      <c r="J23" s="605"/>
      <c r="K23" s="605"/>
    </row>
    <row r="24" spans="2:11" ht="17.25">
      <c r="B24" s="613" t="s">
        <v>459</v>
      </c>
      <c r="C24" s="613"/>
      <c r="D24" s="613"/>
      <c r="E24" s="613"/>
      <c r="F24" s="613"/>
    </row>
    <row r="25" spans="2:11" ht="66.599999999999994" customHeight="1">
      <c r="B25" s="609"/>
      <c r="C25" s="612" t="s">
        <v>451</v>
      </c>
      <c r="D25" s="612"/>
      <c r="E25" s="612"/>
      <c r="F25" s="612"/>
      <c r="G25" s="612"/>
      <c r="H25" s="612"/>
      <c r="I25" s="612"/>
      <c r="J25" s="612"/>
      <c r="K25" s="612"/>
    </row>
    <row r="26" spans="2:11" ht="9" customHeight="1">
      <c r="B26" s="609"/>
      <c r="C26" s="605"/>
      <c r="D26" s="605"/>
      <c r="E26" s="605"/>
      <c r="F26" s="605"/>
      <c r="G26" s="605"/>
      <c r="H26" s="605"/>
      <c r="I26" s="605"/>
      <c r="J26" s="605"/>
      <c r="K26" s="605"/>
    </row>
    <row r="27" spans="2:11" ht="17.25">
      <c r="B27" s="613" t="s">
        <v>467</v>
      </c>
      <c r="C27" s="613"/>
      <c r="D27" s="613"/>
      <c r="E27" s="613"/>
      <c r="F27" s="613"/>
      <c r="G27" s="613"/>
    </row>
    <row r="28" spans="2:11" ht="48" customHeight="1">
      <c r="B28" s="609"/>
      <c r="C28" s="612" t="s">
        <v>468</v>
      </c>
      <c r="D28" s="612"/>
      <c r="E28" s="612"/>
      <c r="F28" s="612"/>
      <c r="G28" s="612"/>
      <c r="H28" s="612"/>
      <c r="I28" s="612"/>
      <c r="J28" s="612"/>
      <c r="K28" s="612"/>
    </row>
    <row r="29" spans="2:11" ht="17.25">
      <c r="B29" s="613" t="s">
        <v>461</v>
      </c>
      <c r="C29" s="613"/>
      <c r="D29" s="613"/>
      <c r="E29" s="613"/>
      <c r="F29" s="613"/>
      <c r="G29" s="613"/>
    </row>
    <row r="30" spans="2:11" ht="44.25" customHeight="1">
      <c r="B30" s="609"/>
      <c r="C30" s="612" t="s">
        <v>454</v>
      </c>
      <c r="D30" s="612"/>
      <c r="E30" s="612"/>
      <c r="F30" s="612"/>
      <c r="G30" s="612"/>
      <c r="H30" s="612"/>
      <c r="I30" s="612"/>
      <c r="J30" s="612"/>
      <c r="K30" s="612"/>
    </row>
    <row r="31" spans="2:11" ht="9" customHeight="1">
      <c r="B31" s="609"/>
      <c r="C31" s="605"/>
      <c r="D31" s="605"/>
      <c r="E31" s="605"/>
      <c r="F31" s="605"/>
      <c r="G31" s="605"/>
      <c r="H31" s="605"/>
      <c r="I31" s="605"/>
      <c r="J31" s="605"/>
      <c r="K31" s="605"/>
    </row>
    <row r="32" spans="2:11" ht="17.25">
      <c r="B32" s="613" t="s">
        <v>460</v>
      </c>
      <c r="C32" s="613"/>
      <c r="D32" s="613"/>
      <c r="E32" s="613"/>
      <c r="F32" s="613"/>
      <c r="G32" s="613"/>
      <c r="H32" s="613"/>
      <c r="I32" s="613"/>
    </row>
    <row r="33" spans="2:11" ht="62.25" customHeight="1">
      <c r="B33" s="609"/>
      <c r="C33" s="612" t="s">
        <v>453</v>
      </c>
      <c r="D33" s="612"/>
      <c r="E33" s="612"/>
      <c r="F33" s="612"/>
      <c r="G33" s="612"/>
      <c r="H33" s="612"/>
      <c r="I33" s="612"/>
      <c r="J33" s="612"/>
      <c r="K33" s="612"/>
    </row>
    <row r="34" spans="2:11" ht="9" customHeight="1">
      <c r="B34" s="609"/>
      <c r="C34" s="605"/>
      <c r="D34" s="605"/>
      <c r="E34" s="605"/>
      <c r="F34" s="605"/>
      <c r="G34" s="605"/>
      <c r="H34" s="605"/>
      <c r="I34" s="605"/>
      <c r="J34" s="605"/>
      <c r="K34" s="605"/>
    </row>
    <row r="35" spans="2:11" ht="17.25">
      <c r="B35" s="613" t="s">
        <v>529</v>
      </c>
      <c r="C35" s="613"/>
      <c r="D35" s="613"/>
      <c r="E35" s="613"/>
      <c r="F35" s="613"/>
      <c r="G35" s="613"/>
      <c r="H35" s="613"/>
    </row>
    <row r="36" spans="2:11" ht="63" customHeight="1">
      <c r="B36" s="609"/>
      <c r="C36" s="612" t="s">
        <v>452</v>
      </c>
      <c r="D36" s="612"/>
      <c r="E36" s="612"/>
      <c r="F36" s="612"/>
      <c r="G36" s="612"/>
      <c r="H36" s="612"/>
      <c r="I36" s="612"/>
      <c r="J36" s="612"/>
      <c r="K36" s="612"/>
    </row>
  </sheetData>
  <mergeCells count="23">
    <mergeCell ref="B2:K2"/>
    <mergeCell ref="C13:K13"/>
    <mergeCell ref="C22:K22"/>
    <mergeCell ref="C25:K25"/>
    <mergeCell ref="C28:K28"/>
    <mergeCell ref="B15:E15"/>
    <mergeCell ref="C5:K5"/>
    <mergeCell ref="B12:I12"/>
    <mergeCell ref="C16:K16"/>
    <mergeCell ref="C19:K19"/>
    <mergeCell ref="C6:K6"/>
    <mergeCell ref="C7:K7"/>
    <mergeCell ref="C10:K10"/>
    <mergeCell ref="C36:K36"/>
    <mergeCell ref="C30:K30"/>
    <mergeCell ref="C33:K33"/>
    <mergeCell ref="B18:E18"/>
    <mergeCell ref="B21:E21"/>
    <mergeCell ref="B24:F24"/>
    <mergeCell ref="B27:G27"/>
    <mergeCell ref="B32:I32"/>
    <mergeCell ref="B35:H35"/>
    <mergeCell ref="B29:G29"/>
  </mergeCells>
  <pageMargins left="0.7" right="0.7" top="0.75" bottom="0.75" header="0.3" footer="0.3"/>
  <pageSetup orientation="portrait" r:id="rId1"/>
  <rowBreaks count="1" manualBreakCount="1">
    <brk id="2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B1:K62"/>
  <sheetViews>
    <sheetView showGridLines="0" zoomScaleNormal="100" workbookViewId="0">
      <selection activeCell="B5" sqref="B5"/>
    </sheetView>
  </sheetViews>
  <sheetFormatPr defaultColWidth="9.140625" defaultRowHeight="12.75"/>
  <cols>
    <col min="1" max="1" width="9.140625" style="4"/>
    <col min="2" max="2" width="5.7109375" style="4" customWidth="1"/>
    <col min="3" max="3" width="1" style="4" customWidth="1"/>
    <col min="4" max="4" width="4.85546875" style="4" customWidth="1"/>
    <col min="5" max="5" width="31" style="4" customWidth="1"/>
    <col min="6" max="6" width="1.85546875" style="4" customWidth="1"/>
    <col min="7" max="7" width="14.140625" style="4" customWidth="1"/>
    <col min="8" max="8" width="14" style="4" customWidth="1"/>
    <col min="9" max="9" width="2" style="4" customWidth="1"/>
    <col min="10" max="10" width="12.85546875" style="4" customWidth="1"/>
    <col min="11" max="16384" width="9.140625" style="4"/>
  </cols>
  <sheetData>
    <row r="1" spans="2:10" ht="16.5" customHeight="1"/>
    <row r="2" spans="2:10" s="2" customFormat="1" ht="23.25" customHeight="1">
      <c r="B2" s="706" t="str">
        <f>Cover!E9</f>
        <v>Parish Name</v>
      </c>
      <c r="C2" s="706"/>
      <c r="D2" s="706"/>
      <c r="E2" s="706"/>
      <c r="F2" s="706"/>
      <c r="G2" s="706"/>
      <c r="H2" s="706"/>
      <c r="I2" s="706"/>
      <c r="J2" s="706"/>
    </row>
    <row r="3" spans="2:10" s="2" customFormat="1" ht="21">
      <c r="B3" s="707" t="s">
        <v>435</v>
      </c>
      <c r="C3" s="707"/>
      <c r="D3" s="707"/>
      <c r="E3" s="707"/>
      <c r="F3" s="707"/>
      <c r="G3" s="707"/>
      <c r="H3" s="707"/>
      <c r="I3" s="707"/>
      <c r="J3" s="707"/>
    </row>
    <row r="4" spans="2:10" s="2" customFormat="1" ht="22.5" customHeight="1">
      <c r="B4" s="708" t="s">
        <v>532</v>
      </c>
      <c r="C4" s="708"/>
      <c r="D4" s="708"/>
      <c r="E4" s="708"/>
      <c r="F4" s="708"/>
      <c r="G4" s="708"/>
      <c r="H4" s="708"/>
      <c r="I4" s="708"/>
      <c r="J4" s="708"/>
    </row>
    <row r="5" spans="2:10" s="2" customFormat="1" ht="5.25" customHeight="1" thickBot="1">
      <c r="B5" s="371"/>
      <c r="C5" s="49"/>
      <c r="D5" s="49"/>
      <c r="E5" s="63"/>
      <c r="F5" s="63"/>
      <c r="G5" s="63"/>
      <c r="H5" s="63"/>
      <c r="I5" s="63"/>
      <c r="J5" s="413"/>
    </row>
    <row r="6" spans="2:10" s="2" customFormat="1" ht="1.5" customHeight="1" thickBot="1">
      <c r="B6" s="399"/>
      <c r="C6" s="400"/>
      <c r="D6" s="412"/>
      <c r="E6" s="382"/>
      <c r="F6" s="382"/>
      <c r="G6" s="382"/>
      <c r="H6" s="382"/>
      <c r="I6" s="382"/>
      <c r="J6" s="383"/>
    </row>
    <row r="7" spans="2:10" ht="15" customHeight="1" thickBot="1">
      <c r="B7" s="704" t="s">
        <v>244</v>
      </c>
      <c r="C7" s="406"/>
      <c r="D7" s="407"/>
      <c r="E7" s="408"/>
      <c r="F7" s="408"/>
      <c r="G7" s="409" t="s">
        <v>34</v>
      </c>
      <c r="H7" s="409" t="s">
        <v>15</v>
      </c>
      <c r="I7" s="409"/>
      <c r="J7" s="410" t="s">
        <v>291</v>
      </c>
    </row>
    <row r="8" spans="2:10" ht="14.25" customHeight="1">
      <c r="B8" s="705"/>
      <c r="C8" s="404"/>
      <c r="D8" s="699" t="s">
        <v>159</v>
      </c>
      <c r="E8" s="699"/>
      <c r="F8" s="414"/>
      <c r="G8" s="353"/>
      <c r="H8" s="301"/>
      <c r="I8" s="301"/>
      <c r="J8" s="384"/>
    </row>
    <row r="9" spans="2:10" ht="14.25">
      <c r="B9" s="705"/>
      <c r="C9" s="404"/>
      <c r="D9" s="354"/>
      <c r="E9" s="416" t="s">
        <v>206</v>
      </c>
      <c r="F9" s="209"/>
      <c r="G9" s="355">
        <f>'Balance Sheet '!E11</f>
        <v>0</v>
      </c>
      <c r="H9" s="355">
        <f>'Balance Sheet '!F11</f>
        <v>0</v>
      </c>
      <c r="I9" s="356"/>
      <c r="J9" s="374">
        <f>SUM(G9:H9)</f>
        <v>0</v>
      </c>
    </row>
    <row r="10" spans="2:10" ht="14.25">
      <c r="B10" s="705"/>
      <c r="C10" s="404"/>
      <c r="D10" s="354"/>
      <c r="E10" s="416" t="s">
        <v>207</v>
      </c>
      <c r="F10" s="209"/>
      <c r="G10" s="355">
        <f>'Balance Sheet '!E12+'Balance Sheet '!E13</f>
        <v>0</v>
      </c>
      <c r="H10" s="355">
        <f>'Balance Sheet '!F12+'Balance Sheet '!F13</f>
        <v>0</v>
      </c>
      <c r="I10" s="356"/>
      <c r="J10" s="374">
        <f>SUM(G10:H10)</f>
        <v>0</v>
      </c>
    </row>
    <row r="11" spans="2:10" ht="14.25">
      <c r="B11" s="705"/>
      <c r="C11" s="404"/>
      <c r="D11" s="354"/>
      <c r="E11" s="416" t="s">
        <v>210</v>
      </c>
      <c r="F11" s="209"/>
      <c r="G11" s="355">
        <f>'Balance Sheet '!E17</f>
        <v>0</v>
      </c>
      <c r="H11" s="355">
        <f>'Balance Sheet '!F17</f>
        <v>0</v>
      </c>
      <c r="I11" s="356"/>
      <c r="J11" s="374">
        <f>SUM(G11:H11)</f>
        <v>0</v>
      </c>
    </row>
    <row r="12" spans="2:10" ht="14.25">
      <c r="B12" s="705"/>
      <c r="C12" s="404"/>
      <c r="D12" s="354"/>
      <c r="E12" s="416" t="s">
        <v>211</v>
      </c>
      <c r="F12" s="209"/>
      <c r="G12" s="355">
        <f>'Balance Sheet '!E18</f>
        <v>0</v>
      </c>
      <c r="H12" s="355">
        <f>'Balance Sheet '!F18</f>
        <v>0</v>
      </c>
      <c r="I12" s="356"/>
      <c r="J12" s="374">
        <f>SUM(G12:H12)</f>
        <v>0</v>
      </c>
    </row>
    <row r="13" spans="2:10" ht="14.25">
      <c r="B13" s="705"/>
      <c r="C13" s="404"/>
      <c r="D13" s="354"/>
      <c r="E13" s="416" t="s">
        <v>212</v>
      </c>
      <c r="F13" s="209"/>
      <c r="G13" s="355">
        <f>'Balance Sheet '!E14+'Balance Sheet '!E15+'Balance Sheet '!E16+'Balance Sheet '!E19</f>
        <v>0</v>
      </c>
      <c r="H13" s="355">
        <f>'Balance Sheet '!F14+'Balance Sheet '!F15+'Balance Sheet '!F16+'Balance Sheet '!F19</f>
        <v>0</v>
      </c>
      <c r="I13" s="356"/>
      <c r="J13" s="374">
        <f>SUM(G13:H13)</f>
        <v>0</v>
      </c>
    </row>
    <row r="14" spans="2:10" ht="15" thickBot="1">
      <c r="B14" s="705"/>
      <c r="C14" s="404"/>
      <c r="D14" s="357"/>
      <c r="E14" s="194" t="s">
        <v>438</v>
      </c>
      <c r="F14" s="194"/>
      <c r="G14" s="318">
        <f>SUM(G9:G13)</f>
        <v>0</v>
      </c>
      <c r="H14" s="318">
        <f>SUM(H9:H13)</f>
        <v>0</v>
      </c>
      <c r="I14" s="319"/>
      <c r="J14" s="375">
        <f>SUM(J9:J13)</f>
        <v>0</v>
      </c>
    </row>
    <row r="15" spans="2:10" ht="14.25" customHeight="1">
      <c r="B15" s="705"/>
      <c r="C15" s="404"/>
      <c r="D15" s="699" t="s">
        <v>5</v>
      </c>
      <c r="E15" s="699"/>
      <c r="F15" s="414"/>
      <c r="G15" s="358"/>
      <c r="H15" s="358"/>
      <c r="I15" s="359"/>
      <c r="J15" s="376"/>
    </row>
    <row r="16" spans="2:10" ht="14.25">
      <c r="B16" s="705"/>
      <c r="C16" s="404"/>
      <c r="D16" s="354"/>
      <c r="E16" s="416" t="s">
        <v>213</v>
      </c>
      <c r="F16" s="209"/>
      <c r="G16" s="355">
        <f>'Balance Sheet '!E23+'Balance Sheet '!E24</f>
        <v>0</v>
      </c>
      <c r="H16" s="355">
        <f>'Balance Sheet '!F23+'Balance Sheet '!F24</f>
        <v>0</v>
      </c>
      <c r="I16" s="360"/>
      <c r="J16" s="374">
        <f>SUM(G16:H16)</f>
        <v>0</v>
      </c>
    </row>
    <row r="17" spans="2:10" ht="14.25">
      <c r="B17" s="705"/>
      <c r="C17" s="404"/>
      <c r="D17" s="354"/>
      <c r="E17" s="416" t="s">
        <v>217</v>
      </c>
      <c r="F17" s="209"/>
      <c r="G17" s="355">
        <f>'Balance Sheet '!E30+'Balance Sheet '!E29+'Balance Sheet '!E31</f>
        <v>0</v>
      </c>
      <c r="H17" s="355">
        <f>'Balance Sheet '!F30+'Balance Sheet '!F29+'Balance Sheet '!F31</f>
        <v>0</v>
      </c>
      <c r="I17" s="360"/>
      <c r="J17" s="374">
        <f>SUM(G17:H17)</f>
        <v>0</v>
      </c>
    </row>
    <row r="18" spans="2:10" ht="14.25">
      <c r="B18" s="705"/>
      <c r="C18" s="404"/>
      <c r="D18" s="354"/>
      <c r="E18" s="416" t="s">
        <v>436</v>
      </c>
      <c r="F18" s="209"/>
      <c r="G18" s="355">
        <f>'Balance Sheet '!E33</f>
        <v>0</v>
      </c>
      <c r="H18" s="355">
        <f>'Balance Sheet '!F33</f>
        <v>0</v>
      </c>
      <c r="I18" s="360"/>
      <c r="J18" s="374">
        <f>SUM(G18:H18)</f>
        <v>0</v>
      </c>
    </row>
    <row r="19" spans="2:10" ht="14.25">
      <c r="B19" s="705"/>
      <c r="C19" s="404"/>
      <c r="D19" s="354"/>
      <c r="E19" s="416" t="s">
        <v>221</v>
      </c>
      <c r="F19" s="209"/>
      <c r="G19" s="355">
        <f>'Balance Sheet '!E25+'Balance Sheet '!E26+'Balance Sheet '!E27+'Balance Sheet '!E32+'Balance Sheet '!E34+'Balance Sheet '!E35+'Balance Sheet '!E36</f>
        <v>0</v>
      </c>
      <c r="H19" s="355">
        <f>'Balance Sheet '!F25+'Balance Sheet '!F26+'Balance Sheet '!F27+'Balance Sheet '!F32+'Balance Sheet '!F34+'Balance Sheet '!F35+'Balance Sheet '!F36</f>
        <v>0</v>
      </c>
      <c r="I19" s="360"/>
      <c r="J19" s="374">
        <f>SUM(G19:H19)</f>
        <v>0</v>
      </c>
    </row>
    <row r="20" spans="2:10" ht="15" thickBot="1">
      <c r="B20" s="705"/>
      <c r="C20" s="404"/>
      <c r="D20" s="361"/>
      <c r="E20" s="230" t="s">
        <v>439</v>
      </c>
      <c r="F20" s="230"/>
      <c r="G20" s="362">
        <f>SUM(G16:G19)</f>
        <v>0</v>
      </c>
      <c r="H20" s="362">
        <f>SUM(H16:H19)</f>
        <v>0</v>
      </c>
      <c r="I20" s="363"/>
      <c r="J20" s="377">
        <f>SUM(J16:J19)</f>
        <v>0</v>
      </c>
    </row>
    <row r="21" spans="2:10" ht="14.25" customHeight="1">
      <c r="B21" s="705"/>
      <c r="C21" s="404"/>
      <c r="D21" s="699" t="s">
        <v>171</v>
      </c>
      <c r="E21" s="699"/>
      <c r="F21" s="414"/>
      <c r="G21" s="358"/>
      <c r="H21" s="358"/>
      <c r="I21" s="359"/>
      <c r="J21" s="376"/>
    </row>
    <row r="22" spans="2:10" ht="14.25" customHeight="1">
      <c r="B22" s="705"/>
      <c r="C22" s="404"/>
      <c r="D22" s="699" t="s">
        <v>484</v>
      </c>
      <c r="E22" s="700"/>
      <c r="F22" s="414"/>
      <c r="G22" s="358"/>
      <c r="H22" s="358"/>
      <c r="I22" s="359"/>
      <c r="J22" s="376"/>
    </row>
    <row r="23" spans="2:10" ht="14.25">
      <c r="B23" s="705"/>
      <c r="C23" s="404"/>
      <c r="D23" s="354"/>
      <c r="E23" s="417" t="s">
        <v>222</v>
      </c>
      <c r="F23" s="364"/>
      <c r="G23" s="355">
        <f>'Balance Sheet '!E41</f>
        <v>0</v>
      </c>
      <c r="H23" s="355">
        <f>'Balance Sheet '!F41</f>
        <v>0</v>
      </c>
      <c r="I23" s="360"/>
      <c r="J23" s="374">
        <f>SUM(G23:H23)</f>
        <v>0</v>
      </c>
    </row>
    <row r="24" spans="2:10" ht="14.25">
      <c r="B24" s="705"/>
      <c r="C24" s="404"/>
      <c r="D24" s="699" t="s">
        <v>485</v>
      </c>
      <c r="E24" s="700"/>
      <c r="F24" s="364"/>
      <c r="G24" s="355"/>
      <c r="H24" s="355"/>
      <c r="I24" s="360"/>
      <c r="J24" s="374"/>
    </row>
    <row r="25" spans="2:10" ht="14.25">
      <c r="B25" s="705"/>
      <c r="C25" s="404"/>
      <c r="D25" s="354"/>
      <c r="E25" s="417" t="s">
        <v>223</v>
      </c>
      <c r="F25" s="364"/>
      <c r="G25" s="355">
        <f>'Balance Sheet '!E43</f>
        <v>0</v>
      </c>
      <c r="H25" s="355">
        <f>'Balance Sheet '!F43</f>
        <v>0</v>
      </c>
      <c r="I25" s="360"/>
      <c r="J25" s="374">
        <f>SUM(G25:H25)</f>
        <v>0</v>
      </c>
    </row>
    <row r="26" spans="2:10" ht="14.25">
      <c r="B26" s="705"/>
      <c r="C26" s="404"/>
      <c r="D26" s="354"/>
      <c r="E26" s="417" t="s">
        <v>4</v>
      </c>
      <c r="F26" s="364"/>
      <c r="G26" s="355">
        <f>'Balance Sheet '!E44</f>
        <v>0</v>
      </c>
      <c r="H26" s="355">
        <f>'Balance Sheet '!F44</f>
        <v>0</v>
      </c>
      <c r="I26" s="360"/>
      <c r="J26" s="374">
        <f>SUM(G26:H26)</f>
        <v>0</v>
      </c>
    </row>
    <row r="27" spans="2:10" ht="14.25">
      <c r="B27" s="705"/>
      <c r="C27" s="404"/>
      <c r="D27" s="361"/>
      <c r="E27" s="230" t="s">
        <v>440</v>
      </c>
      <c r="F27" s="230"/>
      <c r="G27" s="365">
        <f>G26+G25+G23</f>
        <v>0</v>
      </c>
      <c r="H27" s="365">
        <f>H26+H25+H23</f>
        <v>0</v>
      </c>
      <c r="I27" s="366"/>
      <c r="J27" s="378">
        <f>J26+J25+J23</f>
        <v>0</v>
      </c>
    </row>
    <row r="28" spans="2:10" ht="6.75" customHeight="1">
      <c r="B28" s="705"/>
      <c r="C28" s="404"/>
      <c r="D28" s="367"/>
      <c r="E28" s="367"/>
      <c r="F28" s="367"/>
      <c r="G28" s="368"/>
      <c r="H28" s="368"/>
      <c r="I28" s="369"/>
      <c r="J28" s="379"/>
    </row>
    <row r="29" spans="2:10" ht="15" customHeight="1" thickBot="1">
      <c r="B29" s="705"/>
      <c r="C29" s="404"/>
      <c r="D29" s="698" t="s">
        <v>441</v>
      </c>
      <c r="E29" s="698"/>
      <c r="F29" s="194"/>
      <c r="G29" s="318">
        <f>G20+G27</f>
        <v>0</v>
      </c>
      <c r="H29" s="318">
        <f>H20+H27</f>
        <v>0</v>
      </c>
      <c r="I29" s="319"/>
      <c r="J29" s="375">
        <f>J20+J27</f>
        <v>0</v>
      </c>
    </row>
    <row r="30" spans="2:10" ht="9.9499999999999993" customHeight="1" thickBot="1">
      <c r="B30" s="415"/>
      <c r="C30" s="411"/>
      <c r="D30" s="380"/>
      <c r="E30" s="380"/>
      <c r="F30" s="380"/>
      <c r="G30" s="380"/>
      <c r="H30" s="380"/>
      <c r="I30" s="380"/>
      <c r="J30" s="381"/>
    </row>
    <row r="31" spans="2:10" s="2" customFormat="1" ht="7.5" customHeight="1" thickBot="1">
      <c r="B31" s="371"/>
      <c r="C31" s="49"/>
      <c r="D31" s="49"/>
      <c r="E31" s="63"/>
      <c r="F31" s="63"/>
      <c r="G31" s="63"/>
      <c r="H31" s="63"/>
      <c r="I31" s="63"/>
      <c r="J31" s="413"/>
    </row>
    <row r="32" spans="2:10" s="2" customFormat="1" ht="7.5" customHeight="1">
      <c r="B32" s="701" t="s">
        <v>437</v>
      </c>
      <c r="C32" s="11"/>
      <c r="D32" s="11"/>
      <c r="E32" s="62"/>
      <c r="F32" s="62"/>
      <c r="G32" s="62"/>
      <c r="H32" s="62"/>
      <c r="I32" s="62"/>
      <c r="J32" s="569"/>
    </row>
    <row r="33" spans="2:11" s="10" customFormat="1" ht="18" customHeight="1" thickBot="1">
      <c r="B33" s="702"/>
      <c r="C33" s="401"/>
      <c r="D33" s="296"/>
      <c r="E33" s="297"/>
      <c r="F33" s="297"/>
      <c r="G33" s="370" t="s">
        <v>34</v>
      </c>
      <c r="H33" s="370" t="s">
        <v>15</v>
      </c>
      <c r="I33" s="370"/>
      <c r="J33" s="373" t="s">
        <v>291</v>
      </c>
      <c r="K33" s="1"/>
    </row>
    <row r="34" spans="2:11" ht="14.25">
      <c r="B34" s="702"/>
      <c r="C34" s="401"/>
      <c r="D34" s="295" t="s">
        <v>354</v>
      </c>
      <c r="E34" s="300"/>
      <c r="F34" s="300"/>
      <c r="G34" s="300"/>
      <c r="H34" s="301"/>
      <c r="I34" s="301"/>
      <c r="J34" s="384"/>
    </row>
    <row r="35" spans="2:11" s="5" customFormat="1" ht="15" customHeight="1">
      <c r="B35" s="702"/>
      <c r="C35" s="401"/>
      <c r="D35" s="137"/>
      <c r="E35" s="137" t="s">
        <v>384</v>
      </c>
      <c r="F35" s="137"/>
      <c r="G35" s="304">
        <f>'Financial Summary'!H20</f>
        <v>0</v>
      </c>
      <c r="H35" s="305">
        <f>'Financial Summary'!J20</f>
        <v>0</v>
      </c>
      <c r="I35" s="306"/>
      <c r="J35" s="385">
        <f>H35+G35</f>
        <v>0</v>
      </c>
    </row>
    <row r="36" spans="2:11" s="5" customFormat="1" ht="15" customHeight="1">
      <c r="B36" s="702"/>
      <c r="C36" s="401"/>
      <c r="D36" s="137"/>
      <c r="E36" s="137" t="s">
        <v>388</v>
      </c>
      <c r="F36" s="137"/>
      <c r="G36" s="307">
        <f>'Financial Summary'!H21</f>
        <v>0</v>
      </c>
      <c r="H36" s="305">
        <f>'Financial Summary'!J21</f>
        <v>0</v>
      </c>
      <c r="I36" s="306"/>
      <c r="J36" s="374">
        <f>H36+G36</f>
        <v>0</v>
      </c>
    </row>
    <row r="37" spans="2:11" s="5" customFormat="1" ht="15" customHeight="1">
      <c r="B37" s="702"/>
      <c r="C37" s="401"/>
      <c r="D37" s="137"/>
      <c r="E37" s="137" t="s">
        <v>15</v>
      </c>
      <c r="F37" s="137"/>
      <c r="G37" s="307">
        <f>'Financial Summary'!H22</f>
        <v>0</v>
      </c>
      <c r="H37" s="305">
        <f>'Financial Summary'!J22</f>
        <v>0</v>
      </c>
      <c r="I37" s="306"/>
      <c r="J37" s="374">
        <f>H37+G37</f>
        <v>0</v>
      </c>
    </row>
    <row r="38" spans="2:11" s="5" customFormat="1" ht="15" customHeight="1">
      <c r="B38" s="702"/>
      <c r="C38" s="401"/>
      <c r="D38" s="137"/>
      <c r="E38" s="137" t="s">
        <v>284</v>
      </c>
      <c r="F38" s="137"/>
      <c r="G38" s="309">
        <f>'Financial Summary'!H23</f>
        <v>0</v>
      </c>
      <c r="H38" s="309">
        <f>'Financial Summary'!J23</f>
        <v>0</v>
      </c>
      <c r="I38" s="310"/>
      <c r="J38" s="386">
        <f>H38+G38</f>
        <v>0</v>
      </c>
    </row>
    <row r="39" spans="2:11" s="51" customFormat="1" ht="14.25">
      <c r="B39" s="702"/>
      <c r="C39" s="401"/>
      <c r="D39" s="193"/>
      <c r="E39" s="194" t="s">
        <v>264</v>
      </c>
      <c r="F39" s="194"/>
      <c r="G39" s="202">
        <f>SUM(G35:G38)</f>
        <v>0</v>
      </c>
      <c r="H39" s="202">
        <f>SUM(H35:H38)</f>
        <v>0</v>
      </c>
      <c r="I39" s="203"/>
      <c r="J39" s="387">
        <f>SUM(J35:J38)</f>
        <v>0</v>
      </c>
    </row>
    <row r="40" spans="2:11" s="8" customFormat="1" ht="4.5" customHeight="1">
      <c r="B40" s="702"/>
      <c r="C40" s="401"/>
      <c r="D40" s="193"/>
      <c r="E40" s="194"/>
      <c r="F40" s="194"/>
      <c r="G40" s="195"/>
      <c r="H40" s="195"/>
      <c r="I40" s="196"/>
      <c r="J40" s="388"/>
    </row>
    <row r="41" spans="2:11" ht="14.25">
      <c r="B41" s="702"/>
      <c r="C41" s="401"/>
      <c r="D41" s="295" t="s">
        <v>355</v>
      </c>
      <c r="E41" s="197"/>
      <c r="F41" s="197"/>
      <c r="G41" s="198"/>
      <c r="H41" s="199"/>
      <c r="I41" s="200"/>
      <c r="J41" s="389"/>
    </row>
    <row r="42" spans="2:11" s="5" customFormat="1" ht="15" customHeight="1">
      <c r="B42" s="702"/>
      <c r="C42" s="401"/>
      <c r="D42" s="372"/>
      <c r="E42" s="137" t="s">
        <v>376</v>
      </c>
      <c r="F42" s="372"/>
      <c r="G42" s="305">
        <f>'Financial Summary'!H26</f>
        <v>0</v>
      </c>
      <c r="H42" s="305">
        <f>'Financial Summary'!J26</f>
        <v>0</v>
      </c>
      <c r="I42" s="306"/>
      <c r="J42" s="390">
        <f t="shared" ref="J42:J49" si="0">H42+G42</f>
        <v>0</v>
      </c>
    </row>
    <row r="43" spans="2:11" s="5" customFormat="1" ht="15" customHeight="1">
      <c r="B43" s="702"/>
      <c r="C43" s="401"/>
      <c r="D43" s="372"/>
      <c r="E43" s="137" t="s">
        <v>285</v>
      </c>
      <c r="F43" s="372"/>
      <c r="G43" s="305">
        <f>'Financial Summary'!H27</f>
        <v>0</v>
      </c>
      <c r="H43" s="305">
        <f>'Financial Summary'!J27</f>
        <v>0</v>
      </c>
      <c r="I43" s="306"/>
      <c r="J43" s="390">
        <f t="shared" si="0"/>
        <v>0</v>
      </c>
    </row>
    <row r="44" spans="2:11" s="5" customFormat="1" ht="15" customHeight="1">
      <c r="B44" s="702"/>
      <c r="C44" s="401"/>
      <c r="D44" s="372"/>
      <c r="E44" s="137" t="s">
        <v>388</v>
      </c>
      <c r="F44" s="372"/>
      <c r="G44" s="305">
        <f>'Financial Summary'!H28</f>
        <v>0</v>
      </c>
      <c r="H44" s="305">
        <f>'Financial Summary'!J28</f>
        <v>0</v>
      </c>
      <c r="I44" s="306"/>
      <c r="J44" s="390">
        <f t="shared" si="0"/>
        <v>0</v>
      </c>
    </row>
    <row r="45" spans="2:11" s="5" customFormat="1" ht="15" customHeight="1">
      <c r="B45" s="702"/>
      <c r="C45" s="401"/>
      <c r="D45" s="372"/>
      <c r="E45" s="137" t="s">
        <v>15</v>
      </c>
      <c r="F45" s="372"/>
      <c r="G45" s="305">
        <f>'Financial Summary'!H29</f>
        <v>0</v>
      </c>
      <c r="H45" s="305">
        <f>'Financial Summary'!J29</f>
        <v>0</v>
      </c>
      <c r="I45" s="306"/>
      <c r="J45" s="390">
        <f t="shared" si="0"/>
        <v>0</v>
      </c>
    </row>
    <row r="46" spans="2:11" s="5" customFormat="1" ht="15" customHeight="1">
      <c r="B46" s="702"/>
      <c r="C46" s="401"/>
      <c r="D46" s="372"/>
      <c r="E46" s="137" t="s">
        <v>286</v>
      </c>
      <c r="F46" s="372"/>
      <c r="G46" s="305">
        <f>'Financial Summary'!H30</f>
        <v>0</v>
      </c>
      <c r="H46" s="305">
        <f>'Financial Summary'!J30</f>
        <v>0</v>
      </c>
      <c r="I46" s="306"/>
      <c r="J46" s="390">
        <f t="shared" si="0"/>
        <v>0</v>
      </c>
    </row>
    <row r="47" spans="2:11" s="5" customFormat="1" ht="15" customHeight="1">
      <c r="B47" s="702"/>
      <c r="C47" s="401"/>
      <c r="D47" s="372"/>
      <c r="E47" s="137" t="s">
        <v>287</v>
      </c>
      <c r="F47" s="372"/>
      <c r="G47" s="313">
        <f>'Financial Summary'!H31</f>
        <v>0</v>
      </c>
      <c r="H47" s="313">
        <f>'Financial Summary'!J31</f>
        <v>0</v>
      </c>
      <c r="I47" s="314"/>
      <c r="J47" s="391">
        <f t="shared" si="0"/>
        <v>0</v>
      </c>
    </row>
    <row r="48" spans="2:11" s="51" customFormat="1" ht="19.5" customHeight="1">
      <c r="B48" s="702"/>
      <c r="C48" s="401"/>
      <c r="D48" s="193"/>
      <c r="E48" s="194" t="s">
        <v>164</v>
      </c>
      <c r="F48" s="194"/>
      <c r="G48" s="316">
        <f>SUM(G42:G47)</f>
        <v>0</v>
      </c>
      <c r="H48" s="316">
        <f>SUM(H42:H47)</f>
        <v>0</v>
      </c>
      <c r="I48" s="317"/>
      <c r="J48" s="392">
        <f t="shared" si="0"/>
        <v>0</v>
      </c>
    </row>
    <row r="49" spans="2:10" s="51" customFormat="1" ht="17.25" customHeight="1" thickBot="1">
      <c r="B49" s="702"/>
      <c r="C49" s="401"/>
      <c r="D49" s="193"/>
      <c r="E49" s="194" t="s">
        <v>162</v>
      </c>
      <c r="F49" s="194"/>
      <c r="G49" s="318">
        <f>G39-G48</f>
        <v>0</v>
      </c>
      <c r="H49" s="318">
        <f>H39-H48</f>
        <v>0</v>
      </c>
      <c r="I49" s="319"/>
      <c r="J49" s="375">
        <f t="shared" si="0"/>
        <v>0</v>
      </c>
    </row>
    <row r="50" spans="2:10" s="51" customFormat="1" ht="8.25" customHeight="1">
      <c r="B50" s="702"/>
      <c r="C50" s="401"/>
      <c r="D50" s="193"/>
      <c r="E50" s="194"/>
      <c r="F50" s="194"/>
      <c r="G50" s="202"/>
      <c r="H50" s="202"/>
      <c r="I50" s="203"/>
      <c r="J50" s="387"/>
    </row>
    <row r="51" spans="2:10" ht="16.5" customHeight="1">
      <c r="B51" s="702"/>
      <c r="C51" s="401"/>
      <c r="D51" s="295" t="s">
        <v>290</v>
      </c>
      <c r="E51" s="204"/>
      <c r="F51" s="204"/>
      <c r="G51" s="205"/>
      <c r="H51" s="206"/>
      <c r="I51" s="207"/>
      <c r="J51" s="393"/>
    </row>
    <row r="52" spans="2:10" s="5" customFormat="1" ht="15">
      <c r="B52" s="702"/>
      <c r="C52" s="401"/>
      <c r="D52" s="191"/>
      <c r="E52" s="570" t="s">
        <v>445</v>
      </c>
      <c r="F52" s="311"/>
      <c r="G52" s="305">
        <f>'Financial Summary'!H35</f>
        <v>0</v>
      </c>
      <c r="H52" s="305">
        <f>'Financial Summary'!J35</f>
        <v>0</v>
      </c>
      <c r="I52" s="306"/>
      <c r="J52" s="390">
        <f>H52+G52</f>
        <v>0</v>
      </c>
    </row>
    <row r="53" spans="2:10" s="5" customFormat="1" ht="15">
      <c r="B53" s="702"/>
      <c r="C53" s="401"/>
      <c r="D53" s="191"/>
      <c r="E53" s="570" t="s">
        <v>446</v>
      </c>
      <c r="F53" s="311"/>
      <c r="G53" s="313">
        <f>'Financial Summary'!H36</f>
        <v>0</v>
      </c>
      <c r="H53" s="313">
        <f>'Financial Summary'!J36</f>
        <v>0</v>
      </c>
      <c r="I53" s="314"/>
      <c r="J53" s="391">
        <f>H53+G53</f>
        <v>0</v>
      </c>
    </row>
    <row r="54" spans="2:10" s="5" customFormat="1" ht="3" customHeight="1">
      <c r="B54" s="702"/>
      <c r="C54" s="401"/>
      <c r="D54" s="208"/>
      <c r="E54" s="194"/>
      <c r="F54" s="194"/>
      <c r="G54" s="202"/>
      <c r="H54" s="202"/>
      <c r="I54" s="203"/>
      <c r="J54" s="387"/>
    </row>
    <row r="55" spans="2:10" s="8" customFormat="1" ht="14.25">
      <c r="B55" s="702"/>
      <c r="C55" s="401"/>
      <c r="D55" s="193"/>
      <c r="E55" s="194" t="s">
        <v>360</v>
      </c>
      <c r="F55" s="194"/>
      <c r="G55" s="202">
        <f>G52-G53</f>
        <v>0</v>
      </c>
      <c r="H55" s="202">
        <f>H52-H53</f>
        <v>0</v>
      </c>
      <c r="I55" s="203">
        <f>I52-I53</f>
        <v>0</v>
      </c>
      <c r="J55" s="387">
        <f>J52-J53</f>
        <v>0</v>
      </c>
    </row>
    <row r="56" spans="2:10" ht="3" customHeight="1">
      <c r="B56" s="702"/>
      <c r="C56" s="401"/>
      <c r="D56" s="209"/>
      <c r="E56" s="209"/>
      <c r="F56" s="209"/>
      <c r="G56" s="326"/>
      <c r="H56" s="326"/>
      <c r="I56" s="327"/>
      <c r="J56" s="394"/>
    </row>
    <row r="57" spans="2:10" s="8" customFormat="1" ht="18" customHeight="1" thickBot="1">
      <c r="B57" s="702"/>
      <c r="C57" s="401"/>
      <c r="D57" s="193"/>
      <c r="E57" s="194" t="s">
        <v>163</v>
      </c>
      <c r="F57" s="194"/>
      <c r="G57" s="318">
        <f>G49+G55</f>
        <v>0</v>
      </c>
      <c r="H57" s="318">
        <f>H49+H55</f>
        <v>0</v>
      </c>
      <c r="I57" s="319"/>
      <c r="J57" s="375">
        <f>J49+J55</f>
        <v>0</v>
      </c>
    </row>
    <row r="58" spans="2:10" ht="0.75" customHeight="1">
      <c r="B58" s="702"/>
      <c r="C58" s="401"/>
      <c r="D58" s="209"/>
      <c r="E58" s="209"/>
      <c r="F58" s="209"/>
      <c r="G58" s="328"/>
      <c r="H58" s="328"/>
      <c r="I58" s="329"/>
      <c r="J58" s="395"/>
    </row>
    <row r="59" spans="2:10" ht="0.75" customHeight="1">
      <c r="B59" s="702"/>
      <c r="C59" s="401"/>
      <c r="D59" s="209"/>
      <c r="E59" s="209"/>
      <c r="F59" s="209"/>
      <c r="G59" s="328"/>
      <c r="H59" s="328"/>
      <c r="I59" s="328"/>
      <c r="J59" s="395"/>
    </row>
    <row r="60" spans="2:10" ht="9" customHeight="1" thickBot="1">
      <c r="B60" s="703"/>
      <c r="C60" s="402"/>
      <c r="D60" s="396"/>
      <c r="E60" s="396"/>
      <c r="F60" s="396"/>
      <c r="G60" s="397"/>
      <c r="H60" s="397"/>
      <c r="I60" s="397"/>
      <c r="J60" s="398"/>
    </row>
    <row r="61" spans="2:10" s="2" customFormat="1" ht="5.25" customHeight="1">
      <c r="B61" s="405"/>
      <c r="C61" s="403"/>
      <c r="D61" s="403"/>
      <c r="E61" s="63"/>
      <c r="F61" s="63"/>
      <c r="G61" s="63"/>
      <c r="H61" s="63"/>
      <c r="I61" s="63"/>
      <c r="J61" s="413"/>
    </row>
    <row r="62" spans="2:10" ht="3.75" customHeight="1"/>
  </sheetData>
  <sheetProtection selectLockedCells="1"/>
  <mergeCells count="11">
    <mergeCell ref="B2:J2"/>
    <mergeCell ref="B3:J3"/>
    <mergeCell ref="B4:J4"/>
    <mergeCell ref="D8:E8"/>
    <mergeCell ref="D15:E15"/>
    <mergeCell ref="D29:E29"/>
    <mergeCell ref="D22:E22"/>
    <mergeCell ref="D24:E24"/>
    <mergeCell ref="B32:B60"/>
    <mergeCell ref="B7:B29"/>
    <mergeCell ref="D21:E21"/>
  </mergeCells>
  <dataValidations count="2">
    <dataValidation type="decimal" allowBlank="1" showInputMessage="1" showErrorMessage="1" sqref="G23:J26" xr:uid="{00000000-0002-0000-0900-000000000000}">
      <formula1>-50000000000</formula1>
      <formula2>50000000000</formula2>
    </dataValidation>
    <dataValidation type="decimal" allowBlank="1" showInputMessage="1" showErrorMessage="1" sqref="G9:J13 G16:J19" xr:uid="{00000000-0002-0000-0900-000001000000}">
      <formula1>-500000000000</formula1>
      <formula2>500000000000</formula2>
    </dataValidation>
  </dataValidations>
  <printOptions horizontalCentered="1"/>
  <pageMargins left="0.2" right="0.19" top="0.5" bottom="0.5" header="0.26" footer="0.2"/>
  <pageSetup scale="94" orientation="portrait" r:id="rId1"/>
  <headerFooter alignWithMargins="0">
    <oddFooter>&amp;R&amp;"Calibri,Regular"Parishioner Report</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40000"/>
  </sheetPr>
  <dimension ref="O4"/>
  <sheetViews>
    <sheetView showGridLines="0" workbookViewId="0">
      <selection activeCell="B2" sqref="B2"/>
    </sheetView>
  </sheetViews>
  <sheetFormatPr defaultRowHeight="12.75"/>
  <sheetData>
    <row r="4" spans="15:15"/>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40000"/>
  </sheetPr>
  <dimension ref="B1:AI196"/>
  <sheetViews>
    <sheetView showGridLines="0" zoomScaleNormal="100" workbookViewId="0">
      <selection activeCell="H3" sqref="H3"/>
    </sheetView>
  </sheetViews>
  <sheetFormatPr defaultColWidth="9.140625" defaultRowHeight="12.75"/>
  <cols>
    <col min="1" max="1" width="2.28515625" style="3" customWidth="1"/>
    <col min="2" max="2" width="3.85546875" style="3" customWidth="1"/>
    <col min="3" max="3" width="9.5703125" style="3" customWidth="1"/>
    <col min="4" max="4" width="7" style="3" customWidth="1"/>
    <col min="5" max="5" width="2.28515625" style="3" customWidth="1"/>
    <col min="6" max="6" width="15.42578125" style="3" customWidth="1"/>
    <col min="7" max="7" width="12.140625" style="3" customWidth="1"/>
    <col min="8" max="8" width="14.28515625" style="3" customWidth="1"/>
    <col min="9" max="9" width="9.140625" style="3" customWidth="1"/>
    <col min="10" max="10" width="5.85546875" style="3" customWidth="1"/>
    <col min="11" max="11" width="20.28515625" style="3" customWidth="1"/>
    <col min="12" max="12" width="0.7109375" style="4" customWidth="1"/>
    <col min="13" max="16" width="9.140625" style="4" customWidth="1"/>
    <col min="17" max="18" width="9.140625" style="4"/>
    <col min="19" max="19" width="3.7109375" style="4" customWidth="1"/>
    <col min="20" max="20" width="11.7109375" style="4" customWidth="1"/>
    <col min="21" max="21" width="10.7109375" style="4" hidden="1" customWidth="1"/>
    <col min="22" max="22" width="41.140625" style="4" hidden="1" customWidth="1"/>
    <col min="23" max="23" width="34.5703125" style="4" hidden="1" customWidth="1"/>
    <col min="24" max="24" width="19.28515625" style="4" hidden="1" customWidth="1"/>
    <col min="25" max="25" width="21" style="4" hidden="1" customWidth="1"/>
    <col min="26" max="26" width="22.5703125" style="4" hidden="1" customWidth="1"/>
    <col min="27" max="27" width="1" style="4" customWidth="1"/>
    <col min="28" max="28" width="23.5703125" style="4" customWidth="1"/>
    <col min="29" max="29" width="31.7109375" style="4" customWidth="1"/>
    <col min="30" max="35" width="9.140625" style="4"/>
    <col min="36" max="16384" width="9.140625" style="3"/>
  </cols>
  <sheetData>
    <row r="1" spans="2:35" ht="5.25" customHeight="1"/>
    <row r="2" spans="2:35" ht="9.75" customHeight="1"/>
    <row r="3" spans="2:35" ht="23.25">
      <c r="B3" s="178" t="s">
        <v>390</v>
      </c>
      <c r="D3" s="175"/>
      <c r="E3" s="175"/>
      <c r="F3" s="175"/>
      <c r="G3" s="175"/>
      <c r="H3" s="175"/>
    </row>
    <row r="4" spans="2:35" ht="23.25">
      <c r="B4" s="181" t="s">
        <v>389</v>
      </c>
      <c r="D4" s="176"/>
      <c r="E4" s="176"/>
      <c r="F4" s="176"/>
      <c r="G4" s="176"/>
      <c r="H4" s="176"/>
    </row>
    <row r="5" spans="2:35" ht="23.25">
      <c r="B5" s="182" t="s">
        <v>519</v>
      </c>
      <c r="D5" s="177"/>
      <c r="E5" s="177"/>
      <c r="F5" s="177"/>
      <c r="G5" s="177"/>
      <c r="H5" s="177"/>
    </row>
    <row r="6" spans="2:35" ht="6.75" customHeight="1">
      <c r="F6" s="174"/>
      <c r="G6" s="174"/>
      <c r="H6" s="174"/>
      <c r="I6" s="174"/>
      <c r="J6" s="174"/>
      <c r="K6" s="174"/>
    </row>
    <row r="7" spans="2:35" ht="3" customHeight="1">
      <c r="B7" s="147"/>
      <c r="C7" s="183"/>
      <c r="D7" s="147"/>
      <c r="E7" s="147"/>
      <c r="F7" s="147"/>
      <c r="G7" s="147"/>
      <c r="H7" s="147"/>
      <c r="I7" s="147"/>
      <c r="J7" s="147"/>
      <c r="K7" s="147"/>
    </row>
    <row r="8" spans="2:35" ht="6.75" customHeight="1"/>
    <row r="9" spans="2:35" s="23" customFormat="1" ht="25.5" customHeight="1">
      <c r="B9" s="625" t="s">
        <v>35</v>
      </c>
      <c r="C9" s="625"/>
      <c r="D9" s="625"/>
      <c r="E9" s="626" t="s">
        <v>398</v>
      </c>
      <c r="F9" s="626"/>
      <c r="G9" s="626"/>
      <c r="H9" s="626"/>
      <c r="I9" s="626"/>
      <c r="J9" s="626"/>
      <c r="K9" s="626"/>
      <c r="L9" s="30"/>
      <c r="M9" s="30"/>
      <c r="N9" s="709" t="s">
        <v>534</v>
      </c>
      <c r="O9" s="709"/>
      <c r="P9" s="709"/>
      <c r="Q9" s="709"/>
      <c r="R9" s="709"/>
      <c r="S9" s="709"/>
      <c r="T9" s="710"/>
      <c r="U9" s="30"/>
      <c r="V9" s="30"/>
      <c r="W9" s="30"/>
      <c r="X9" s="30"/>
      <c r="Y9" s="30"/>
      <c r="Z9" s="30"/>
      <c r="AA9" s="30"/>
      <c r="AB9" s="30"/>
      <c r="AC9" s="30"/>
      <c r="AD9" s="30"/>
      <c r="AE9" s="30"/>
      <c r="AF9" s="30"/>
      <c r="AG9" s="30"/>
      <c r="AH9" s="30"/>
      <c r="AI9" s="30"/>
    </row>
    <row r="10" spans="2:35" s="23" customFormat="1" ht="4.5" customHeight="1">
      <c r="B10" s="179"/>
      <c r="C10" s="179"/>
      <c r="D10" s="179"/>
      <c r="E10" s="179"/>
      <c r="F10" s="179"/>
      <c r="G10" s="179"/>
      <c r="H10" s="179"/>
      <c r="I10" s="179"/>
      <c r="J10" s="179"/>
      <c r="K10" s="179"/>
      <c r="L10" s="30"/>
      <c r="M10" s="30"/>
      <c r="N10" s="30"/>
      <c r="O10" s="30"/>
      <c r="P10" s="30"/>
      <c r="Q10" s="30"/>
      <c r="R10" s="30"/>
      <c r="S10" s="30"/>
      <c r="T10" s="30"/>
      <c r="U10" s="30"/>
      <c r="V10" s="30"/>
      <c r="W10" s="30" t="s">
        <v>38</v>
      </c>
      <c r="X10" s="30"/>
      <c r="Y10" s="30"/>
      <c r="Z10" s="30"/>
      <c r="AA10" s="30"/>
      <c r="AB10" s="30"/>
      <c r="AC10" s="30"/>
      <c r="AD10" s="30"/>
      <c r="AE10" s="30"/>
      <c r="AF10" s="30"/>
      <c r="AG10" s="30"/>
      <c r="AH10" s="30"/>
      <c r="AI10" s="30"/>
    </row>
    <row r="11" spans="2:35" s="23" customFormat="1" ht="2.25" customHeight="1">
      <c r="B11" s="179"/>
      <c r="C11" s="179"/>
      <c r="D11" s="179"/>
      <c r="E11" s="179"/>
      <c r="F11" s="179"/>
      <c r="G11" s="179"/>
      <c r="H11" s="179"/>
      <c r="I11" s="179"/>
      <c r="J11" s="179"/>
      <c r="K11" s="179"/>
      <c r="L11" s="30"/>
      <c r="M11" s="30"/>
      <c r="N11" s="30"/>
      <c r="O11" s="30"/>
      <c r="P11" s="30"/>
      <c r="Q11" s="30"/>
      <c r="R11" s="30"/>
      <c r="S11" s="30"/>
      <c r="T11" s="30"/>
      <c r="U11" s="30"/>
      <c r="V11" s="30"/>
      <c r="W11" s="30"/>
      <c r="X11" s="30"/>
      <c r="Y11" s="30"/>
      <c r="Z11" s="30"/>
      <c r="AA11" s="30"/>
      <c r="AB11" s="30"/>
      <c r="AC11" s="30"/>
      <c r="AD11" s="30"/>
      <c r="AE11" s="30"/>
      <c r="AF11" s="30"/>
      <c r="AG11" s="30"/>
      <c r="AH11" s="30"/>
      <c r="AI11" s="30"/>
    </row>
    <row r="12" spans="2:35" s="23" customFormat="1" ht="23.25" customHeight="1" thickBot="1">
      <c r="B12" s="627" t="s">
        <v>36</v>
      </c>
      <c r="C12" s="627"/>
      <c r="D12" s="185"/>
      <c r="E12" s="184"/>
      <c r="F12" s="186" t="s">
        <v>168</v>
      </c>
      <c r="G12" s="185"/>
      <c r="H12" s="184"/>
      <c r="I12" s="187" t="s">
        <v>37</v>
      </c>
      <c r="J12" s="623"/>
      <c r="K12" s="623"/>
      <c r="L12" s="30"/>
      <c r="M12" s="30"/>
      <c r="N12" s="30"/>
      <c r="O12" s="30"/>
      <c r="P12" s="30"/>
      <c r="Q12" s="30"/>
      <c r="R12" s="30"/>
      <c r="S12" s="30"/>
      <c r="T12" s="30"/>
      <c r="U12" s="30"/>
      <c r="V12" s="30" t="s">
        <v>40</v>
      </c>
      <c r="W12" s="30"/>
      <c r="X12" s="30"/>
      <c r="Y12" s="30"/>
      <c r="Z12" s="30"/>
      <c r="AA12" s="30"/>
      <c r="AB12" s="30"/>
      <c r="AC12" s="30"/>
      <c r="AD12" s="30"/>
      <c r="AE12" s="30"/>
      <c r="AF12" s="30"/>
      <c r="AG12" s="30"/>
      <c r="AH12" s="30"/>
      <c r="AI12" s="30"/>
    </row>
    <row r="13" spans="2:35" s="23" customFormat="1" ht="10.5" customHeight="1">
      <c r="B13" s="179"/>
      <c r="C13" s="179"/>
      <c r="D13" s="179"/>
      <c r="E13" s="179"/>
      <c r="F13" s="179"/>
      <c r="G13" s="179"/>
      <c r="H13" s="179"/>
      <c r="I13" s="179"/>
      <c r="J13" s="179"/>
      <c r="K13" s="179"/>
      <c r="L13" s="30"/>
      <c r="M13" s="30"/>
      <c r="N13" s="30"/>
      <c r="O13" s="30"/>
      <c r="P13" s="30"/>
      <c r="Q13" s="30"/>
      <c r="R13" s="30"/>
      <c r="S13" s="30"/>
      <c r="T13" s="30"/>
      <c r="U13" s="30"/>
      <c r="V13" s="30"/>
      <c r="W13" s="30"/>
      <c r="X13" s="30"/>
      <c r="Y13" s="30"/>
      <c r="Z13" s="30"/>
      <c r="AA13" s="30"/>
      <c r="AB13" s="30"/>
      <c r="AC13" s="30"/>
      <c r="AD13" s="30"/>
      <c r="AE13" s="30"/>
      <c r="AF13" s="30"/>
      <c r="AG13" s="30"/>
      <c r="AH13" s="30"/>
      <c r="AI13" s="30"/>
    </row>
    <row r="14" spans="2:35" ht="30" customHeight="1">
      <c r="C14" s="619" t="s">
        <v>43</v>
      </c>
      <c r="D14" s="619"/>
      <c r="E14" s="619"/>
      <c r="F14" s="619"/>
      <c r="G14" s="619"/>
      <c r="H14" s="619"/>
      <c r="I14" s="619"/>
      <c r="J14" s="619"/>
      <c r="K14" s="619"/>
    </row>
    <row r="15" spans="2:35" ht="9.75" customHeight="1">
      <c r="B15" s="25"/>
      <c r="C15" s="116"/>
      <c r="D15" s="116"/>
      <c r="E15" s="116"/>
      <c r="F15" s="116"/>
      <c r="G15" s="116"/>
      <c r="H15" s="116"/>
      <c r="I15" s="116"/>
      <c r="J15" s="116"/>
      <c r="K15" s="116"/>
    </row>
    <row r="16" spans="2:35" ht="16.5">
      <c r="B16" s="25"/>
      <c r="C16" s="116"/>
      <c r="D16" s="148" t="s">
        <v>44</v>
      </c>
      <c r="E16" s="116"/>
      <c r="F16" s="149" t="s">
        <v>249</v>
      </c>
      <c r="G16" s="150"/>
      <c r="H16" s="149"/>
      <c r="I16" s="149"/>
      <c r="J16" s="149"/>
      <c r="K16" s="150"/>
    </row>
    <row r="17" spans="2:35" ht="16.5">
      <c r="B17" s="25"/>
      <c r="C17" s="116"/>
      <c r="D17" s="148" t="s">
        <v>45</v>
      </c>
      <c r="E17" s="116"/>
      <c r="F17" s="150" t="s">
        <v>39</v>
      </c>
      <c r="G17" s="150"/>
      <c r="H17" s="150"/>
      <c r="I17" s="150"/>
      <c r="J17" s="150"/>
      <c r="K17" s="150"/>
      <c r="X17" s="4" t="s">
        <v>41</v>
      </c>
    </row>
    <row r="18" spans="2:35" ht="16.5">
      <c r="B18" s="25"/>
      <c r="C18" s="116"/>
      <c r="D18" s="148" t="s">
        <v>46</v>
      </c>
      <c r="E18" s="116"/>
      <c r="F18" s="150" t="s">
        <v>498</v>
      </c>
      <c r="G18" s="150"/>
      <c r="H18" s="150"/>
      <c r="I18" s="150"/>
      <c r="J18" s="150"/>
      <c r="K18" s="150"/>
      <c r="X18" s="4" t="s">
        <v>40</v>
      </c>
    </row>
    <row r="19" spans="2:35" ht="16.5">
      <c r="B19" s="25"/>
      <c r="C19" s="116"/>
      <c r="D19" s="148" t="s">
        <v>47</v>
      </c>
      <c r="E19" s="116"/>
      <c r="F19" s="150" t="s">
        <v>251</v>
      </c>
      <c r="G19" s="150"/>
      <c r="H19" s="150"/>
      <c r="I19" s="150"/>
      <c r="J19" s="150"/>
      <c r="K19" s="150"/>
      <c r="X19" s="4" t="s">
        <v>6</v>
      </c>
    </row>
    <row r="20" spans="2:35" ht="5.25" customHeight="1">
      <c r="B20" s="25"/>
      <c r="C20" s="116"/>
      <c r="D20" s="116"/>
      <c r="E20" s="116"/>
      <c r="F20" s="116"/>
      <c r="G20" s="116"/>
      <c r="H20" s="116"/>
      <c r="I20" s="116"/>
      <c r="J20" s="116"/>
      <c r="K20" s="116"/>
    </row>
    <row r="21" spans="2:35" ht="33.75" customHeight="1">
      <c r="C21" s="620" t="s">
        <v>533</v>
      </c>
      <c r="D21" s="620"/>
      <c r="E21" s="620"/>
      <c r="F21" s="620"/>
      <c r="G21" s="620"/>
      <c r="H21" s="620"/>
      <c r="I21" s="620"/>
      <c r="J21" s="620"/>
      <c r="K21" s="620"/>
      <c r="L21" s="31"/>
      <c r="M21" s="31"/>
      <c r="N21" s="31"/>
      <c r="O21" s="31"/>
      <c r="P21" s="31"/>
    </row>
    <row r="22" spans="2:35" s="27" customFormat="1" ht="9.75" customHeight="1">
      <c r="B22" s="26"/>
      <c r="C22" s="151"/>
      <c r="D22" s="151"/>
      <c r="E22" s="151"/>
      <c r="F22" s="151"/>
      <c r="G22" s="151"/>
      <c r="H22" s="151"/>
      <c r="I22" s="151"/>
      <c r="J22" s="151"/>
      <c r="K22" s="151"/>
      <c r="L22" s="32"/>
      <c r="M22" s="32"/>
      <c r="N22" s="32"/>
      <c r="O22" s="32"/>
      <c r="P22" s="32"/>
      <c r="Q22" s="32"/>
      <c r="R22" s="32"/>
      <c r="S22" s="32"/>
      <c r="T22" s="32"/>
      <c r="U22" s="32"/>
      <c r="V22" s="32"/>
      <c r="W22" s="32"/>
      <c r="X22" s="32"/>
      <c r="Y22" s="32"/>
      <c r="Z22" s="32"/>
      <c r="AA22" s="32"/>
      <c r="AB22" s="32"/>
      <c r="AC22" s="32"/>
      <c r="AD22" s="32"/>
      <c r="AE22" s="32"/>
      <c r="AF22" s="32"/>
      <c r="AG22" s="32"/>
      <c r="AH22" s="32"/>
      <c r="AI22" s="32"/>
    </row>
    <row r="23" spans="2:35" ht="11.25" customHeight="1">
      <c r="B23" s="25"/>
      <c r="C23" s="152"/>
      <c r="D23" s="152"/>
      <c r="E23" s="152"/>
      <c r="F23" s="152"/>
      <c r="G23" s="152"/>
      <c r="H23" s="152"/>
      <c r="I23" s="152"/>
      <c r="J23" s="152"/>
      <c r="K23" s="152"/>
    </row>
    <row r="24" spans="2:35" ht="16.5" customHeight="1">
      <c r="B24" s="25"/>
      <c r="C24" s="153" t="s">
        <v>399</v>
      </c>
      <c r="D24" s="167"/>
      <c r="E24" s="167"/>
      <c r="F24" s="167"/>
      <c r="G24" s="167"/>
      <c r="H24" s="116"/>
      <c r="I24" s="116"/>
      <c r="J24" s="116"/>
      <c r="K24" s="116"/>
      <c r="L24" s="3"/>
      <c r="M24" s="3"/>
      <c r="N24" s="3"/>
      <c r="O24" s="3"/>
      <c r="P24" s="3"/>
      <c r="Q24" s="3"/>
      <c r="R24" s="3"/>
      <c r="S24" s="3"/>
      <c r="T24" s="3"/>
      <c r="U24" s="3"/>
      <c r="V24" s="3"/>
      <c r="W24" s="3"/>
      <c r="X24" s="3"/>
      <c r="Y24" s="3"/>
      <c r="Z24" s="3"/>
      <c r="AA24" s="3"/>
      <c r="AB24" s="3"/>
      <c r="AC24" s="3"/>
      <c r="AD24" s="3"/>
      <c r="AE24" s="3"/>
      <c r="AF24" s="3"/>
      <c r="AG24" s="3"/>
      <c r="AH24" s="3"/>
      <c r="AI24" s="3"/>
    </row>
    <row r="25" spans="2:35" ht="3.75" customHeight="1">
      <c r="B25" s="25"/>
      <c r="C25" s="116"/>
      <c r="D25" s="116"/>
      <c r="E25" s="116"/>
      <c r="F25" s="116"/>
      <c r="G25" s="116"/>
      <c r="H25" s="116"/>
      <c r="I25" s="116"/>
      <c r="J25" s="116"/>
      <c r="K25" s="116"/>
      <c r="L25" s="3"/>
      <c r="M25" s="3"/>
      <c r="N25" s="3"/>
      <c r="O25" s="3"/>
      <c r="P25" s="3"/>
      <c r="Q25" s="3"/>
      <c r="R25" s="3"/>
      <c r="S25" s="3"/>
      <c r="T25" s="3"/>
      <c r="U25" s="3"/>
      <c r="V25" s="3"/>
      <c r="W25" s="3"/>
      <c r="X25" s="3"/>
      <c r="Y25" s="3"/>
      <c r="Z25" s="3"/>
      <c r="AA25" s="3"/>
      <c r="AB25" s="3"/>
      <c r="AC25" s="3"/>
      <c r="AD25" s="3"/>
      <c r="AE25" s="3"/>
      <c r="AF25" s="3"/>
      <c r="AG25" s="3"/>
      <c r="AH25" s="3"/>
      <c r="AI25" s="3"/>
    </row>
    <row r="26" spans="2:35" ht="15">
      <c r="C26" s="150" t="s">
        <v>475</v>
      </c>
      <c r="D26" s="116"/>
      <c r="E26" s="116"/>
      <c r="F26" s="116"/>
      <c r="G26" s="116"/>
      <c r="H26" s="116"/>
      <c r="I26" s="116"/>
      <c r="J26" s="116"/>
      <c r="K26" s="116"/>
      <c r="L26" s="3"/>
      <c r="M26" s="3"/>
      <c r="N26" s="3"/>
      <c r="O26" s="3"/>
      <c r="P26" s="3"/>
      <c r="Q26" s="3"/>
      <c r="R26" s="3"/>
      <c r="S26" s="3"/>
      <c r="T26" s="3"/>
      <c r="U26" s="3"/>
      <c r="V26" s="3"/>
      <c r="W26" s="3"/>
      <c r="X26" s="3"/>
      <c r="Y26" s="3"/>
      <c r="Z26" s="3"/>
      <c r="AA26" s="3"/>
      <c r="AB26" s="3"/>
      <c r="AC26" s="3"/>
      <c r="AD26" s="3"/>
      <c r="AE26" s="3"/>
      <c r="AF26" s="3"/>
      <c r="AG26" s="3"/>
      <c r="AH26" s="3"/>
      <c r="AI26" s="3"/>
    </row>
    <row r="27" spans="2:35" ht="12" customHeight="1" thickBot="1">
      <c r="B27" s="24"/>
      <c r="C27" s="116"/>
      <c r="D27" s="116"/>
      <c r="E27" s="116"/>
      <c r="F27" s="116"/>
      <c r="G27" s="116"/>
      <c r="H27" s="116"/>
      <c r="I27" s="116"/>
      <c r="J27" s="116"/>
      <c r="K27" s="116"/>
      <c r="L27" s="3"/>
      <c r="M27" s="3"/>
      <c r="N27" s="3"/>
      <c r="O27" s="3"/>
      <c r="P27" s="3"/>
      <c r="Q27" s="3"/>
      <c r="R27" s="3"/>
      <c r="S27" s="3"/>
      <c r="T27" s="3"/>
      <c r="U27" s="3"/>
      <c r="V27" s="3"/>
      <c r="W27" s="3"/>
      <c r="X27" s="3"/>
      <c r="Y27" s="3"/>
      <c r="Z27" s="3"/>
      <c r="AA27" s="3"/>
      <c r="AB27" s="3"/>
      <c r="AC27" s="3"/>
      <c r="AD27" s="3"/>
      <c r="AE27" s="3"/>
      <c r="AF27" s="3"/>
      <c r="AG27" s="3"/>
      <c r="AH27" s="3"/>
      <c r="AI27" s="3"/>
    </row>
    <row r="28" spans="2:35" ht="15.75" customHeight="1" thickTop="1" thickBot="1">
      <c r="B28" s="24"/>
      <c r="C28" s="116"/>
      <c r="D28" s="116"/>
      <c r="E28" s="116" t="s">
        <v>244</v>
      </c>
      <c r="F28" s="116"/>
      <c r="G28" s="116"/>
      <c r="H28" s="116"/>
      <c r="I28" s="168"/>
      <c r="J28" s="116"/>
      <c r="K28" s="116"/>
      <c r="L28" s="3"/>
      <c r="M28" s="3"/>
      <c r="N28" s="3"/>
      <c r="O28" s="3"/>
      <c r="P28" s="3"/>
      <c r="Q28" s="3"/>
      <c r="R28" s="3"/>
      <c r="S28" s="3"/>
      <c r="T28" s="3"/>
      <c r="U28" s="3"/>
      <c r="V28" s="3"/>
      <c r="W28" s="3"/>
      <c r="X28" s="3"/>
      <c r="Y28" s="3"/>
      <c r="Z28" s="3"/>
      <c r="AA28" s="3"/>
      <c r="AB28" s="3"/>
      <c r="AC28" s="3"/>
      <c r="AD28" s="3"/>
      <c r="AE28" s="3"/>
      <c r="AF28" s="3"/>
      <c r="AG28" s="3"/>
      <c r="AH28" s="3"/>
      <c r="AI28" s="3"/>
    </row>
    <row r="29" spans="2:35" ht="7.5" customHeight="1" thickTop="1" thickBot="1">
      <c r="B29" s="24"/>
      <c r="C29" s="116"/>
      <c r="D29" s="116"/>
      <c r="E29" s="116"/>
      <c r="F29" s="116"/>
      <c r="G29" s="116"/>
      <c r="H29" s="116"/>
      <c r="I29" s="169"/>
      <c r="J29" s="116"/>
      <c r="K29" s="116"/>
      <c r="L29" s="3"/>
      <c r="M29" s="3"/>
      <c r="N29" s="3"/>
      <c r="O29" s="3"/>
      <c r="P29" s="3"/>
      <c r="Q29" s="3"/>
      <c r="R29" s="3"/>
      <c r="S29" s="3"/>
      <c r="T29" s="3"/>
      <c r="U29" s="3"/>
      <c r="V29" s="3"/>
      <c r="W29" s="3"/>
      <c r="X29" s="3"/>
      <c r="Y29" s="3"/>
      <c r="Z29" s="3"/>
      <c r="AA29" s="3"/>
      <c r="AB29" s="3"/>
      <c r="AC29" s="3"/>
      <c r="AD29" s="3"/>
      <c r="AE29" s="3"/>
      <c r="AF29" s="3"/>
      <c r="AG29" s="3"/>
      <c r="AH29" s="3"/>
      <c r="AI29" s="3"/>
    </row>
    <row r="30" spans="2:35" ht="15.75" customHeight="1" thickTop="1" thickBot="1">
      <c r="B30" s="24"/>
      <c r="C30" s="116"/>
      <c r="D30" s="116"/>
      <c r="E30" s="116" t="s">
        <v>245</v>
      </c>
      <c r="F30" s="116"/>
      <c r="G30" s="116"/>
      <c r="H30" s="116"/>
      <c r="I30" s="168"/>
      <c r="J30" s="116"/>
      <c r="K30" s="116"/>
      <c r="L30" s="3"/>
      <c r="M30" s="3"/>
      <c r="N30" s="3"/>
      <c r="O30" s="3"/>
      <c r="P30" s="3"/>
      <c r="Q30" s="3"/>
      <c r="R30" s="3"/>
      <c r="S30" s="3"/>
      <c r="T30" s="3"/>
      <c r="U30" s="3"/>
      <c r="V30" s="3"/>
      <c r="W30" s="3"/>
      <c r="X30" s="3"/>
      <c r="Y30" s="3"/>
      <c r="Z30" s="3"/>
      <c r="AA30" s="3"/>
      <c r="AB30" s="3"/>
      <c r="AC30" s="3"/>
      <c r="AD30" s="3"/>
      <c r="AE30" s="3"/>
      <c r="AF30" s="3"/>
      <c r="AG30" s="3"/>
      <c r="AH30" s="3"/>
      <c r="AI30" s="3"/>
    </row>
    <row r="31" spans="2:35" ht="7.5" customHeight="1" thickTop="1" thickBot="1">
      <c r="B31" s="24"/>
      <c r="C31" s="116"/>
      <c r="D31" s="116"/>
      <c r="E31" s="116"/>
      <c r="F31" s="116"/>
      <c r="G31" s="116"/>
      <c r="H31" s="116"/>
      <c r="I31" s="169"/>
      <c r="J31" s="116"/>
      <c r="K31" s="116"/>
      <c r="L31" s="3"/>
      <c r="M31" s="3"/>
      <c r="N31" s="3"/>
      <c r="O31" s="3"/>
      <c r="P31" s="3"/>
      <c r="Q31" s="3"/>
      <c r="R31" s="3"/>
      <c r="S31" s="3"/>
      <c r="T31" s="3"/>
      <c r="U31" s="3"/>
      <c r="V31" s="3"/>
      <c r="W31" s="3"/>
      <c r="X31" s="3"/>
      <c r="Y31" s="3"/>
      <c r="Z31" s="3"/>
      <c r="AA31" s="3"/>
      <c r="AB31" s="3"/>
      <c r="AC31" s="3"/>
      <c r="AD31" s="3"/>
      <c r="AE31" s="3"/>
      <c r="AF31" s="3"/>
      <c r="AG31" s="3"/>
      <c r="AH31" s="3"/>
      <c r="AI31" s="3"/>
    </row>
    <row r="32" spans="2:35" ht="15.75" customHeight="1" thickTop="1" thickBot="1">
      <c r="B32" s="24"/>
      <c r="C32" s="116"/>
      <c r="D32" s="116"/>
      <c r="E32" s="116" t="s">
        <v>246</v>
      </c>
      <c r="F32" s="116"/>
      <c r="G32" s="116"/>
      <c r="H32" s="116"/>
      <c r="I32" s="168"/>
      <c r="J32" s="116"/>
      <c r="K32" s="116"/>
      <c r="L32" s="3"/>
      <c r="M32" s="3"/>
      <c r="N32" s="3"/>
      <c r="O32" s="3"/>
      <c r="P32" s="3"/>
      <c r="Q32" s="3"/>
      <c r="R32" s="3"/>
      <c r="S32" s="3"/>
      <c r="T32" s="3"/>
      <c r="U32" s="3"/>
      <c r="V32" s="3"/>
      <c r="W32" s="3"/>
      <c r="X32" s="3"/>
      <c r="Y32" s="3"/>
      <c r="Z32" s="3"/>
      <c r="AA32" s="3"/>
      <c r="AB32" s="3"/>
      <c r="AC32" s="3"/>
      <c r="AD32" s="3"/>
      <c r="AE32" s="3"/>
      <c r="AF32" s="3"/>
      <c r="AG32" s="3"/>
      <c r="AH32" s="3"/>
      <c r="AI32" s="3"/>
    </row>
    <row r="33" spans="2:35" ht="6" customHeight="1" thickTop="1" thickBot="1">
      <c r="B33" s="24"/>
      <c r="C33" s="116"/>
      <c r="D33" s="116"/>
      <c r="E33" s="116"/>
      <c r="F33" s="116"/>
      <c r="G33" s="116"/>
      <c r="H33" s="116"/>
      <c r="I33" s="169"/>
      <c r="J33" s="116"/>
      <c r="K33" s="116"/>
      <c r="L33" s="3"/>
      <c r="M33" s="3"/>
      <c r="N33" s="3"/>
      <c r="O33" s="3"/>
      <c r="P33" s="3"/>
      <c r="Q33" s="3"/>
      <c r="R33" s="3"/>
      <c r="S33" s="3"/>
      <c r="T33" s="3"/>
      <c r="U33" s="3"/>
      <c r="V33" s="3"/>
      <c r="W33" s="3"/>
      <c r="X33" s="3"/>
      <c r="Y33" s="3"/>
      <c r="Z33" s="3"/>
      <c r="AA33" s="3"/>
      <c r="AB33" s="3"/>
      <c r="AC33" s="3"/>
      <c r="AD33" s="3"/>
      <c r="AE33" s="3"/>
      <c r="AF33" s="3"/>
      <c r="AG33" s="3"/>
      <c r="AH33" s="3"/>
      <c r="AI33" s="3"/>
    </row>
    <row r="34" spans="2:35" ht="15.75" customHeight="1" thickTop="1" thickBot="1">
      <c r="B34" s="24"/>
      <c r="C34" s="116"/>
      <c r="D34" s="116"/>
      <c r="E34" s="116" t="s">
        <v>247</v>
      </c>
      <c r="F34" s="116"/>
      <c r="G34" s="116"/>
      <c r="H34" s="116"/>
      <c r="I34" s="168"/>
      <c r="J34" s="116"/>
      <c r="K34" s="116"/>
      <c r="L34" s="3"/>
      <c r="M34" s="3"/>
      <c r="N34" s="3"/>
      <c r="O34" s="3"/>
      <c r="P34" s="3"/>
      <c r="Q34" s="3"/>
      <c r="R34" s="3"/>
      <c r="S34" s="3"/>
      <c r="T34" s="3"/>
      <c r="U34" s="3"/>
      <c r="V34" s="3"/>
      <c r="W34" s="3"/>
      <c r="X34" s="3"/>
      <c r="Y34" s="3"/>
      <c r="Z34" s="3"/>
      <c r="AA34" s="3"/>
      <c r="AB34" s="3"/>
      <c r="AC34" s="3"/>
      <c r="AD34" s="3"/>
      <c r="AE34" s="3"/>
      <c r="AF34" s="3"/>
      <c r="AG34" s="3"/>
      <c r="AH34" s="3"/>
      <c r="AI34" s="3"/>
    </row>
    <row r="35" spans="2:35" ht="7.5" customHeight="1" thickTop="1" thickBot="1">
      <c r="B35" s="24"/>
      <c r="C35" s="116"/>
      <c r="D35" s="116"/>
      <c r="E35" s="116"/>
      <c r="F35" s="116"/>
      <c r="G35" s="116"/>
      <c r="H35" s="116"/>
      <c r="I35" s="117"/>
      <c r="J35" s="116"/>
      <c r="K35" s="116"/>
      <c r="L35" s="3"/>
      <c r="M35" s="3"/>
      <c r="N35" s="3"/>
      <c r="O35" s="3"/>
      <c r="P35" s="3"/>
      <c r="Q35" s="3"/>
      <c r="R35" s="3"/>
      <c r="S35" s="3"/>
      <c r="T35" s="3"/>
      <c r="U35" s="3"/>
      <c r="V35" s="3"/>
      <c r="W35" s="3"/>
      <c r="X35" s="3"/>
      <c r="Y35" s="3"/>
      <c r="Z35" s="3"/>
      <c r="AA35" s="3"/>
      <c r="AB35" s="3"/>
      <c r="AC35" s="3"/>
      <c r="AD35" s="3"/>
      <c r="AE35" s="3"/>
      <c r="AF35" s="3"/>
      <c r="AG35" s="3"/>
      <c r="AH35" s="3"/>
      <c r="AI35" s="3"/>
    </row>
    <row r="36" spans="2:35" ht="15.75" customHeight="1" thickTop="1" thickBot="1">
      <c r="B36" s="24"/>
      <c r="C36" s="116"/>
      <c r="D36" s="116"/>
      <c r="E36" s="116" t="s">
        <v>396</v>
      </c>
      <c r="F36" s="116"/>
      <c r="G36" s="116"/>
      <c r="H36" s="116"/>
      <c r="I36" s="168"/>
      <c r="J36" s="116"/>
      <c r="K36" s="116"/>
      <c r="L36" s="3"/>
      <c r="M36" s="3"/>
      <c r="N36" s="3"/>
      <c r="O36" s="3"/>
      <c r="P36" s="3"/>
      <c r="Q36" s="3"/>
      <c r="R36" s="3"/>
      <c r="S36" s="3"/>
      <c r="T36" s="3"/>
      <c r="U36" s="3"/>
      <c r="V36" s="3"/>
      <c r="W36" s="3"/>
      <c r="X36" s="3"/>
      <c r="Y36" s="3"/>
      <c r="Z36" s="3"/>
      <c r="AA36" s="3"/>
      <c r="AB36" s="3"/>
      <c r="AC36" s="3"/>
      <c r="AD36" s="3"/>
      <c r="AE36" s="3"/>
      <c r="AF36" s="3"/>
      <c r="AG36" s="3"/>
      <c r="AH36" s="3"/>
      <c r="AI36" s="3"/>
    </row>
    <row r="37" spans="2:35" ht="9" customHeight="1" thickTop="1" thickBot="1">
      <c r="C37" s="150"/>
      <c r="D37" s="116"/>
      <c r="E37" s="116"/>
      <c r="F37" s="116"/>
      <c r="G37" s="116"/>
      <c r="H37" s="116"/>
      <c r="I37" s="116"/>
      <c r="J37" s="116"/>
      <c r="K37" s="116"/>
    </row>
    <row r="38" spans="2:35" ht="15.75" customHeight="1" thickTop="1" thickBot="1">
      <c r="B38" s="24"/>
      <c r="C38" s="116"/>
      <c r="D38" s="116"/>
      <c r="E38" s="116" t="s">
        <v>474</v>
      </c>
      <c r="F38" s="116"/>
      <c r="G38" s="116"/>
      <c r="H38" s="116"/>
      <c r="I38" s="168"/>
      <c r="J38" s="116"/>
      <c r="K38" s="116"/>
      <c r="L38" s="3"/>
      <c r="M38" s="3"/>
      <c r="N38" s="3"/>
      <c r="O38" s="3"/>
      <c r="P38" s="3"/>
      <c r="Q38" s="3"/>
      <c r="R38" s="3"/>
      <c r="S38" s="3"/>
      <c r="T38" s="3"/>
      <c r="U38" s="3"/>
      <c r="V38" s="3"/>
      <c r="W38" s="3"/>
      <c r="X38" s="3"/>
      <c r="Y38" s="3"/>
      <c r="Z38" s="3"/>
      <c r="AA38" s="3"/>
      <c r="AB38" s="3"/>
      <c r="AC38" s="3"/>
      <c r="AD38" s="3"/>
      <c r="AE38" s="3"/>
      <c r="AF38" s="3"/>
      <c r="AG38" s="3"/>
      <c r="AH38" s="3"/>
      <c r="AI38" s="3"/>
    </row>
    <row r="39" spans="2:35" ht="9" customHeight="1" thickTop="1">
      <c r="C39" s="150"/>
      <c r="D39" s="116"/>
      <c r="E39" s="116"/>
      <c r="F39" s="116"/>
      <c r="G39" s="116"/>
      <c r="H39" s="116"/>
      <c r="I39" s="116"/>
      <c r="J39" s="116"/>
      <c r="K39" s="116"/>
    </row>
    <row r="40" spans="2:35" ht="15">
      <c r="C40" s="150" t="s">
        <v>476</v>
      </c>
      <c r="D40" s="116"/>
      <c r="E40" s="116"/>
      <c r="F40" s="116"/>
      <c r="G40" s="116"/>
      <c r="H40" s="116"/>
      <c r="I40" s="116"/>
      <c r="J40" s="116"/>
      <c r="K40" s="116"/>
    </row>
    <row r="41" spans="2:35" ht="5.25" customHeight="1">
      <c r="C41" s="150"/>
      <c r="D41" s="116"/>
      <c r="E41" s="116"/>
      <c r="F41" s="116"/>
      <c r="G41" s="116"/>
      <c r="H41" s="116"/>
      <c r="I41" s="116"/>
      <c r="J41" s="116"/>
      <c r="K41" s="116"/>
    </row>
    <row r="42" spans="2:35" ht="20.25" customHeight="1">
      <c r="C42" s="631" t="s">
        <v>241</v>
      </c>
      <c r="D42" s="632"/>
      <c r="E42" s="628"/>
      <c r="F42" s="629"/>
      <c r="G42" s="629"/>
      <c r="H42" s="630"/>
      <c r="I42" s="116"/>
      <c r="J42" s="116"/>
      <c r="K42" s="116"/>
    </row>
    <row r="43" spans="2:35" ht="20.25" customHeight="1">
      <c r="C43" s="631" t="s">
        <v>252</v>
      </c>
      <c r="D43" s="632"/>
      <c r="E43" s="628"/>
      <c r="F43" s="629"/>
      <c r="G43" s="629"/>
      <c r="H43" s="630"/>
      <c r="I43" s="116"/>
      <c r="J43" s="116"/>
      <c r="K43" s="116"/>
    </row>
    <row r="44" spans="2:35" ht="20.25" customHeight="1" thickBot="1">
      <c r="C44" s="631" t="s">
        <v>260</v>
      </c>
      <c r="D44" s="632"/>
      <c r="E44" s="628"/>
      <c r="F44" s="629"/>
      <c r="G44" s="629"/>
      <c r="H44" s="630"/>
      <c r="I44" s="633"/>
      <c r="J44" s="634"/>
      <c r="K44" s="634"/>
    </row>
    <row r="45" spans="2:35" ht="12" customHeight="1">
      <c r="B45" s="24"/>
      <c r="C45" s="116"/>
      <c r="D45" s="116"/>
      <c r="E45" s="116"/>
      <c r="F45" s="116"/>
      <c r="G45" s="116"/>
      <c r="H45" s="116"/>
      <c r="I45" s="116"/>
      <c r="J45" s="116"/>
      <c r="K45" s="116"/>
    </row>
    <row r="46" spans="2:35" ht="4.5" customHeight="1">
      <c r="B46" s="24"/>
      <c r="C46" s="116"/>
      <c r="D46" s="116"/>
      <c r="E46" s="116"/>
      <c r="F46" s="116"/>
      <c r="G46" s="116"/>
      <c r="H46" s="116"/>
      <c r="I46" s="116"/>
      <c r="J46" s="116"/>
      <c r="K46" s="116"/>
    </row>
    <row r="47" spans="2:35" s="29" customFormat="1" ht="17.25">
      <c r="B47" s="28"/>
      <c r="C47" s="153" t="s">
        <v>400</v>
      </c>
      <c r="D47" s="167"/>
      <c r="E47" s="167"/>
      <c r="F47" s="167"/>
      <c r="G47" s="167"/>
      <c r="I47" s="116"/>
      <c r="J47" s="116"/>
      <c r="K47" s="116"/>
      <c r="L47" s="33"/>
      <c r="M47" s="33"/>
      <c r="N47" s="33"/>
      <c r="O47" s="33"/>
      <c r="P47" s="33"/>
      <c r="Q47" s="33"/>
      <c r="R47" s="33"/>
      <c r="S47" s="33"/>
      <c r="T47" s="33"/>
      <c r="U47" s="33"/>
      <c r="V47" s="33"/>
      <c r="W47" s="33"/>
      <c r="X47" s="33"/>
      <c r="Y47" s="33"/>
      <c r="Z47" s="33"/>
      <c r="AA47" s="33"/>
      <c r="AB47" s="33"/>
      <c r="AC47" s="33"/>
      <c r="AD47" s="33"/>
      <c r="AE47" s="33"/>
      <c r="AF47" s="33"/>
      <c r="AG47" s="33"/>
      <c r="AH47" s="33"/>
      <c r="AI47" s="33"/>
    </row>
    <row r="48" spans="2:35" ht="6" customHeight="1">
      <c r="B48" s="25"/>
      <c r="C48" s="170"/>
      <c r="D48" s="167"/>
      <c r="E48" s="167"/>
      <c r="F48" s="167"/>
      <c r="G48" s="167"/>
      <c r="H48" s="116"/>
      <c r="I48" s="116"/>
      <c r="J48" s="116"/>
      <c r="K48" s="116"/>
    </row>
    <row r="49" spans="3:35" ht="13.5" customHeight="1">
      <c r="C49" s="116"/>
      <c r="D49" s="620" t="s">
        <v>403</v>
      </c>
      <c r="E49" s="620"/>
      <c r="F49" s="620"/>
      <c r="G49" s="620"/>
      <c r="H49" s="620"/>
      <c r="I49" s="620"/>
      <c r="J49" s="620"/>
      <c r="K49" s="620"/>
    </row>
    <row r="50" spans="3:35" ht="21.75" customHeight="1">
      <c r="C50" s="155"/>
      <c r="D50" s="624"/>
      <c r="E50" s="624"/>
      <c r="F50" s="624"/>
      <c r="G50" s="624"/>
      <c r="H50" s="624"/>
      <c r="I50" s="624"/>
      <c r="J50" s="624"/>
      <c r="K50" s="156"/>
    </row>
    <row r="51" spans="3:35" ht="9" customHeight="1">
      <c r="C51" s="155"/>
      <c r="D51" s="157"/>
      <c r="E51" s="157"/>
      <c r="F51" s="157"/>
      <c r="G51" s="157"/>
      <c r="H51" s="157"/>
      <c r="I51" s="157"/>
      <c r="J51" s="157"/>
      <c r="K51" s="157"/>
    </row>
    <row r="52" spans="3:35" ht="6.75" customHeight="1">
      <c r="C52" s="155"/>
      <c r="D52" s="155"/>
      <c r="E52" s="155"/>
      <c r="F52" s="155"/>
      <c r="G52" s="155"/>
      <c r="H52" s="155"/>
      <c r="I52" s="155"/>
      <c r="J52" s="155"/>
      <c r="K52" s="155"/>
    </row>
    <row r="53" spans="3:35" ht="16.5" customHeight="1">
      <c r="C53" s="153" t="s">
        <v>401</v>
      </c>
      <c r="D53" s="155"/>
      <c r="E53" s="155"/>
      <c r="F53" s="155"/>
      <c r="G53" s="155"/>
      <c r="H53" s="155"/>
      <c r="I53" s="155"/>
      <c r="J53" s="155"/>
      <c r="K53" s="155"/>
      <c r="L53" s="3"/>
      <c r="M53" s="3"/>
      <c r="N53" s="3"/>
      <c r="O53" s="3"/>
      <c r="P53" s="3"/>
      <c r="Q53" s="3"/>
      <c r="R53" s="3"/>
      <c r="S53" s="3"/>
      <c r="T53" s="3"/>
      <c r="U53" s="3"/>
      <c r="V53" s="3"/>
      <c r="W53" s="3"/>
      <c r="X53" s="3"/>
      <c r="Y53" s="3"/>
      <c r="Z53" s="3"/>
      <c r="AA53" s="3"/>
      <c r="AB53" s="3"/>
      <c r="AC53" s="3"/>
      <c r="AD53" s="3"/>
      <c r="AE53" s="3"/>
      <c r="AF53" s="3"/>
      <c r="AG53" s="3"/>
      <c r="AH53" s="3"/>
      <c r="AI53" s="3"/>
    </row>
    <row r="54" spans="3:35" ht="9.75" customHeight="1">
      <c r="C54" s="155"/>
      <c r="D54" s="155"/>
      <c r="E54" s="155"/>
      <c r="F54" s="155"/>
      <c r="G54" s="155"/>
      <c r="H54" s="155"/>
      <c r="I54" s="155"/>
      <c r="J54" s="155"/>
      <c r="K54" s="155"/>
      <c r="L54" s="3"/>
      <c r="M54" s="3"/>
      <c r="N54" s="3"/>
      <c r="O54" s="3"/>
      <c r="P54" s="3"/>
      <c r="Q54" s="3"/>
      <c r="R54" s="3"/>
      <c r="S54" s="3"/>
      <c r="T54" s="3"/>
      <c r="U54" s="3"/>
      <c r="V54" s="3"/>
      <c r="W54" s="3"/>
      <c r="X54" s="3"/>
      <c r="Y54" s="3"/>
      <c r="Z54" s="3"/>
      <c r="AA54" s="3"/>
      <c r="AB54" s="3"/>
      <c r="AC54" s="3"/>
      <c r="AD54" s="3"/>
      <c r="AE54" s="3"/>
      <c r="AF54" s="3"/>
      <c r="AG54" s="3"/>
      <c r="AH54" s="3"/>
      <c r="AI54" s="3"/>
    </row>
    <row r="55" spans="3:35" ht="36.75" customHeight="1">
      <c r="C55" s="619" t="s">
        <v>510</v>
      </c>
      <c r="D55" s="619"/>
      <c r="E55" s="619"/>
      <c r="F55" s="619"/>
      <c r="G55" s="619"/>
      <c r="H55" s="619"/>
      <c r="I55" s="619"/>
      <c r="J55" s="619"/>
      <c r="K55" s="619"/>
    </row>
    <row r="56" spans="3:35" ht="21.75" customHeight="1">
      <c r="C56" s="155"/>
      <c r="D56" s="620" t="s">
        <v>477</v>
      </c>
      <c r="E56" s="620"/>
      <c r="F56" s="620"/>
      <c r="G56" s="620"/>
      <c r="H56" s="620"/>
      <c r="I56" s="622"/>
      <c r="J56" s="622"/>
      <c r="K56" s="116"/>
      <c r="L56" s="3"/>
      <c r="M56" s="3"/>
      <c r="N56" s="3"/>
      <c r="O56" s="3"/>
      <c r="P56" s="3"/>
      <c r="Q56" s="3"/>
      <c r="R56" s="3"/>
      <c r="S56" s="3"/>
      <c r="T56" s="3"/>
      <c r="U56" s="3"/>
      <c r="V56" s="3"/>
      <c r="W56" s="3"/>
      <c r="X56" s="3"/>
      <c r="Y56" s="3"/>
      <c r="Z56" s="3"/>
      <c r="AA56" s="3"/>
      <c r="AB56" s="3"/>
      <c r="AC56" s="3"/>
      <c r="AD56" s="3"/>
      <c r="AE56" s="3"/>
      <c r="AF56" s="3"/>
      <c r="AG56" s="3"/>
      <c r="AH56" s="3"/>
      <c r="AI56" s="3"/>
    </row>
    <row r="57" spans="3:35" ht="15" customHeight="1">
      <c r="C57" s="155"/>
      <c r="D57" s="620" t="s">
        <v>478</v>
      </c>
      <c r="E57" s="620"/>
      <c r="F57" s="620"/>
      <c r="G57" s="620"/>
      <c r="H57" s="620"/>
      <c r="I57" s="152"/>
      <c r="J57" s="152"/>
      <c r="K57" s="155"/>
      <c r="L57" s="3"/>
      <c r="M57" s="3"/>
      <c r="N57" s="3"/>
      <c r="O57" s="3"/>
      <c r="P57" s="3"/>
      <c r="Q57" s="3"/>
      <c r="R57" s="3"/>
      <c r="S57" s="3"/>
      <c r="T57" s="3"/>
      <c r="U57" s="3"/>
      <c r="V57" s="3"/>
      <c r="W57" s="3"/>
      <c r="X57" s="3"/>
      <c r="Y57" s="3"/>
      <c r="Z57" s="3"/>
      <c r="AA57" s="3"/>
      <c r="AB57" s="3"/>
      <c r="AC57" s="3"/>
      <c r="AD57" s="3"/>
      <c r="AE57" s="3"/>
      <c r="AF57" s="3"/>
      <c r="AG57" s="3"/>
      <c r="AH57" s="3"/>
      <c r="AI57" s="3"/>
    </row>
    <row r="58" spans="3:35" ht="25.5" customHeight="1">
      <c r="C58" s="155"/>
      <c r="D58" s="620"/>
      <c r="E58" s="620"/>
      <c r="F58" s="620"/>
      <c r="G58" s="620"/>
      <c r="H58" s="620"/>
      <c r="J58" s="118" t="s">
        <v>41</v>
      </c>
      <c r="K58" s="118" t="s">
        <v>40</v>
      </c>
      <c r="L58" s="3"/>
      <c r="M58" s="3"/>
      <c r="N58" s="3"/>
      <c r="O58" s="3"/>
      <c r="P58" s="3"/>
      <c r="Q58" s="3"/>
      <c r="R58" s="3"/>
      <c r="S58" s="3"/>
      <c r="T58" s="3"/>
      <c r="U58" s="3"/>
      <c r="V58" s="3"/>
      <c r="W58" s="3"/>
      <c r="X58" s="3"/>
      <c r="Y58" s="3"/>
      <c r="Z58" s="3"/>
      <c r="AA58" s="3"/>
      <c r="AB58" s="3"/>
      <c r="AC58" s="3"/>
      <c r="AD58" s="3"/>
      <c r="AE58" s="3"/>
      <c r="AF58" s="3"/>
      <c r="AG58" s="3"/>
      <c r="AH58" s="3"/>
      <c r="AI58" s="3"/>
    </row>
    <row r="59" spans="3:35" ht="8.25" customHeight="1">
      <c r="C59" s="155"/>
      <c r="D59" s="164"/>
      <c r="E59" s="165"/>
      <c r="F59" s="165"/>
      <c r="G59" s="165"/>
      <c r="H59" s="165"/>
      <c r="K59" s="158"/>
    </row>
    <row r="60" spans="3:35" ht="32.25" customHeight="1">
      <c r="C60" s="155"/>
      <c r="D60" s="619" t="s">
        <v>479</v>
      </c>
      <c r="E60" s="619"/>
      <c r="F60" s="619"/>
      <c r="G60" s="619"/>
      <c r="H60" s="619"/>
      <c r="I60" s="188"/>
      <c r="J60" s="118" t="s">
        <v>41</v>
      </c>
      <c r="K60" s="118" t="s">
        <v>40</v>
      </c>
    </row>
    <row r="61" spans="3:35" ht="15" customHeight="1">
      <c r="C61" s="155"/>
      <c r="D61" s="159"/>
      <c r="E61" s="159"/>
      <c r="F61" s="159"/>
      <c r="G61" s="159"/>
      <c r="H61" s="159"/>
      <c r="I61" s="159"/>
      <c r="J61" s="154"/>
      <c r="K61" s="155"/>
    </row>
    <row r="62" spans="3:35" ht="14.25" customHeight="1">
      <c r="C62" s="155"/>
      <c r="D62" s="621" t="s">
        <v>250</v>
      </c>
      <c r="E62" s="621"/>
      <c r="F62" s="621"/>
      <c r="G62" s="621"/>
      <c r="H62" s="621"/>
      <c r="I62" s="621"/>
      <c r="J62" s="621"/>
      <c r="K62" s="158"/>
    </row>
    <row r="63" spans="3:35" ht="16.5" customHeight="1">
      <c r="C63" s="155"/>
      <c r="D63" s="616"/>
      <c r="E63" s="617"/>
      <c r="F63" s="617"/>
      <c r="G63" s="617"/>
      <c r="H63" s="617"/>
      <c r="I63" s="617"/>
      <c r="J63" s="618"/>
      <c r="K63" s="155"/>
    </row>
    <row r="64" spans="3:35" ht="16.5" customHeight="1">
      <c r="C64" s="155"/>
      <c r="D64" s="616"/>
      <c r="E64" s="617"/>
      <c r="F64" s="617"/>
      <c r="G64" s="617"/>
      <c r="H64" s="617"/>
      <c r="I64" s="617"/>
      <c r="J64" s="618"/>
      <c r="K64" s="155"/>
    </row>
    <row r="65" spans="2:16" ht="16.5" customHeight="1">
      <c r="C65" s="155"/>
      <c r="D65" s="616"/>
      <c r="E65" s="617"/>
      <c r="F65" s="617"/>
      <c r="G65" s="617"/>
      <c r="H65" s="617"/>
      <c r="I65" s="617"/>
      <c r="J65" s="618"/>
      <c r="K65" s="155"/>
    </row>
    <row r="66" spans="2:16" ht="16.5" customHeight="1">
      <c r="C66" s="155"/>
      <c r="D66" s="616"/>
      <c r="E66" s="617"/>
      <c r="F66" s="617"/>
      <c r="G66" s="617"/>
      <c r="H66" s="617"/>
      <c r="I66" s="617"/>
      <c r="J66" s="618"/>
      <c r="K66" s="155"/>
    </row>
    <row r="67" spans="2:16" ht="16.5" customHeight="1">
      <c r="C67" s="155"/>
      <c r="D67" s="616"/>
      <c r="E67" s="617"/>
      <c r="F67" s="617"/>
      <c r="G67" s="617"/>
      <c r="H67" s="617"/>
      <c r="I67" s="617"/>
      <c r="J67" s="618"/>
      <c r="K67" s="155"/>
    </row>
    <row r="68" spans="2:16" ht="16.5" customHeight="1">
      <c r="C68" s="155"/>
      <c r="D68" s="616"/>
      <c r="E68" s="617"/>
      <c r="F68" s="617"/>
      <c r="G68" s="617"/>
      <c r="H68" s="617"/>
      <c r="I68" s="617"/>
      <c r="J68" s="618"/>
      <c r="K68" s="155"/>
    </row>
    <row r="69" spans="2:16" ht="16.5" customHeight="1">
      <c r="C69" s="155"/>
      <c r="D69" s="616"/>
      <c r="E69" s="617"/>
      <c r="F69" s="617"/>
      <c r="G69" s="617"/>
      <c r="H69" s="617"/>
      <c r="I69" s="617"/>
      <c r="J69" s="618"/>
      <c r="K69" s="155"/>
    </row>
    <row r="70" spans="2:16" ht="16.5" customHeight="1">
      <c r="C70" s="155"/>
      <c r="D70" s="160"/>
      <c r="E70" s="161"/>
      <c r="F70" s="161"/>
      <c r="G70" s="161"/>
      <c r="H70" s="161"/>
      <c r="I70" s="161"/>
      <c r="J70" s="162"/>
      <c r="K70" s="155"/>
    </row>
    <row r="71" spans="2:16" ht="16.5" customHeight="1">
      <c r="C71" s="155"/>
      <c r="D71" s="160"/>
      <c r="E71" s="161"/>
      <c r="F71" s="161"/>
      <c r="G71" s="161"/>
      <c r="H71" s="161"/>
      <c r="I71" s="161"/>
      <c r="J71" s="162"/>
      <c r="K71" s="155"/>
    </row>
    <row r="72" spans="2:16" ht="16.5" customHeight="1">
      <c r="C72" s="155"/>
      <c r="D72" s="155"/>
      <c r="E72" s="155"/>
      <c r="F72" s="155"/>
      <c r="G72" s="155"/>
      <c r="H72" s="155"/>
      <c r="I72" s="155"/>
      <c r="J72" s="155"/>
      <c r="K72" s="155"/>
    </row>
    <row r="73" spans="2:16" ht="17.25">
      <c r="B73" s="25"/>
      <c r="C73" s="153" t="s">
        <v>402</v>
      </c>
      <c r="D73" s="163"/>
      <c r="E73" s="153"/>
      <c r="F73" s="153"/>
      <c r="G73" s="153"/>
      <c r="H73" s="153"/>
      <c r="I73" s="153"/>
      <c r="J73" s="153"/>
      <c r="K73" s="152"/>
    </row>
    <row r="74" spans="2:16" ht="5.45" customHeight="1">
      <c r="B74" s="24"/>
      <c r="C74" s="152"/>
      <c r="D74" s="152"/>
      <c r="E74" s="152"/>
      <c r="F74" s="152"/>
      <c r="G74" s="152"/>
      <c r="H74" s="152"/>
      <c r="I74" s="152"/>
      <c r="J74" s="152"/>
      <c r="K74" s="152"/>
    </row>
    <row r="75" spans="2:16" ht="16.5">
      <c r="B75" s="25"/>
      <c r="C75" s="171" t="s">
        <v>410</v>
      </c>
      <c r="D75" s="171"/>
      <c r="E75" s="166"/>
      <c r="F75" s="166"/>
      <c r="G75" s="166"/>
      <c r="H75" s="166"/>
      <c r="I75" s="166"/>
      <c r="J75" s="166"/>
      <c r="K75" s="116"/>
    </row>
    <row r="76" spans="2:16" ht="45.95" customHeight="1">
      <c r="B76" s="24"/>
      <c r="C76" s="636" t="s">
        <v>253</v>
      </c>
      <c r="D76" s="636"/>
      <c r="E76" s="636"/>
      <c r="F76" s="636"/>
      <c r="G76" s="636"/>
      <c r="H76" s="636"/>
      <c r="I76" s="636"/>
      <c r="J76" s="636"/>
      <c r="K76" s="636"/>
    </row>
    <row r="77" spans="2:16" ht="4.5" customHeight="1">
      <c r="B77" s="24"/>
      <c r="C77" s="116"/>
      <c r="D77" s="116"/>
      <c r="E77" s="116"/>
      <c r="F77" s="116"/>
      <c r="G77" s="116"/>
      <c r="H77" s="116"/>
      <c r="I77" s="116"/>
      <c r="J77" s="116"/>
      <c r="K77" s="116"/>
    </row>
    <row r="78" spans="2:16" ht="32.450000000000003" customHeight="1">
      <c r="B78" s="24"/>
      <c r="C78" s="172" t="s">
        <v>404</v>
      </c>
      <c r="D78" s="619" t="s">
        <v>259</v>
      </c>
      <c r="E78" s="619"/>
      <c r="F78" s="619"/>
      <c r="G78" s="619"/>
      <c r="H78" s="619"/>
      <c r="I78" s="619"/>
      <c r="J78" s="619"/>
      <c r="K78" s="619"/>
      <c r="L78" s="34"/>
      <c r="M78" s="34"/>
      <c r="N78" s="34"/>
      <c r="O78" s="34"/>
      <c r="P78" s="34"/>
    </row>
    <row r="79" spans="2:16" ht="47.1" customHeight="1">
      <c r="B79" s="24"/>
      <c r="C79" s="172" t="s">
        <v>405</v>
      </c>
      <c r="D79" s="619" t="s">
        <v>254</v>
      </c>
      <c r="E79" s="619"/>
      <c r="F79" s="619"/>
      <c r="G79" s="619"/>
      <c r="H79" s="619"/>
      <c r="I79" s="619"/>
      <c r="J79" s="619"/>
      <c r="K79" s="619"/>
      <c r="L79" s="34"/>
      <c r="M79" s="34"/>
      <c r="N79" s="34"/>
      <c r="O79" s="34"/>
      <c r="P79" s="34"/>
    </row>
    <row r="80" spans="2:16" ht="48.75" customHeight="1">
      <c r="B80" s="24"/>
      <c r="C80" s="172" t="s">
        <v>406</v>
      </c>
      <c r="D80" s="619" t="s">
        <v>262</v>
      </c>
      <c r="E80" s="619"/>
      <c r="F80" s="619"/>
      <c r="G80" s="619"/>
      <c r="H80" s="619"/>
      <c r="I80" s="619"/>
      <c r="J80" s="619"/>
      <c r="K80" s="619"/>
      <c r="L80" s="34"/>
      <c r="M80" s="34"/>
      <c r="N80" s="34"/>
      <c r="O80" s="34"/>
      <c r="P80" s="34"/>
    </row>
    <row r="81" spans="2:35" ht="13.5" customHeight="1">
      <c r="B81" s="24"/>
      <c r="C81" s="116"/>
      <c r="D81" s="116"/>
      <c r="E81" s="116"/>
      <c r="F81" s="116"/>
      <c r="G81" s="116"/>
      <c r="H81" s="116"/>
      <c r="I81" s="116"/>
      <c r="J81" s="116"/>
      <c r="K81" s="116"/>
    </row>
    <row r="82" spans="2:35" ht="3.75" customHeight="1">
      <c r="B82" s="24"/>
      <c r="C82" s="173"/>
      <c r="D82" s="116"/>
      <c r="E82" s="173"/>
      <c r="F82" s="173"/>
      <c r="G82" s="173"/>
      <c r="H82" s="173"/>
      <c r="I82" s="173"/>
      <c r="J82" s="173"/>
      <c r="K82" s="173"/>
    </row>
    <row r="83" spans="2:35" ht="15">
      <c r="B83" s="24"/>
      <c r="C83" s="116" t="s">
        <v>42</v>
      </c>
      <c r="D83" s="116"/>
      <c r="E83" s="116" t="s">
        <v>248</v>
      </c>
      <c r="F83" s="116"/>
      <c r="G83" s="116"/>
      <c r="H83" s="116"/>
      <c r="I83" s="116"/>
      <c r="J83" s="116"/>
      <c r="K83" s="116"/>
    </row>
    <row r="84" spans="2:35" ht="9" customHeight="1">
      <c r="B84" s="24"/>
      <c r="C84" s="116"/>
      <c r="D84" s="116"/>
      <c r="E84" s="116"/>
      <c r="F84" s="116"/>
      <c r="G84" s="116"/>
      <c r="H84" s="116"/>
      <c r="I84" s="116"/>
      <c r="J84" s="116"/>
      <c r="K84" s="116"/>
    </row>
    <row r="85" spans="2:35" ht="16.5">
      <c r="B85" s="25"/>
      <c r="C85" s="171" t="s">
        <v>411</v>
      </c>
      <c r="D85" s="171"/>
      <c r="E85" s="171"/>
      <c r="F85" s="171"/>
      <c r="G85" s="171"/>
      <c r="H85" s="166"/>
      <c r="I85" s="166"/>
      <c r="J85" s="166"/>
      <c r="K85" s="116"/>
    </row>
    <row r="86" spans="2:35" ht="6.75" customHeight="1">
      <c r="B86" s="25"/>
      <c r="C86" s="166"/>
      <c r="D86" s="150"/>
      <c r="E86" s="166"/>
      <c r="F86" s="166"/>
      <c r="G86" s="166"/>
      <c r="H86" s="166"/>
      <c r="I86" s="166"/>
      <c r="J86" s="166"/>
      <c r="K86" s="116"/>
    </row>
    <row r="87" spans="2:35" ht="47.25" customHeight="1">
      <c r="B87" s="24"/>
      <c r="C87" s="172" t="s">
        <v>404</v>
      </c>
      <c r="D87" s="619" t="s">
        <v>258</v>
      </c>
      <c r="E87" s="619"/>
      <c r="F87" s="619"/>
      <c r="G87" s="619"/>
      <c r="H87" s="619"/>
      <c r="I87" s="619"/>
      <c r="J87" s="619"/>
      <c r="K87" s="619"/>
      <c r="L87" s="34"/>
      <c r="M87" s="34"/>
      <c r="N87" s="34"/>
      <c r="O87" s="34"/>
      <c r="P87" s="34"/>
    </row>
    <row r="88" spans="2:35" ht="45" customHeight="1">
      <c r="B88" s="24"/>
      <c r="C88" s="172" t="s">
        <v>405</v>
      </c>
      <c r="D88" s="619" t="s">
        <v>255</v>
      </c>
      <c r="E88" s="619"/>
      <c r="F88" s="619"/>
      <c r="G88" s="619"/>
      <c r="H88" s="619"/>
      <c r="I88" s="619"/>
      <c r="J88" s="619"/>
      <c r="K88" s="619"/>
      <c r="L88" s="34"/>
      <c r="M88" s="34"/>
      <c r="N88" s="34"/>
      <c r="O88" s="34"/>
      <c r="P88" s="34"/>
    </row>
    <row r="89" spans="2:35" ht="46.5" customHeight="1">
      <c r="B89" s="24"/>
      <c r="C89" s="172" t="s">
        <v>406</v>
      </c>
      <c r="D89" s="619" t="s">
        <v>256</v>
      </c>
      <c r="E89" s="619"/>
      <c r="F89" s="619"/>
      <c r="G89" s="619"/>
      <c r="H89" s="619"/>
      <c r="I89" s="619"/>
      <c r="J89" s="619"/>
      <c r="K89" s="619"/>
      <c r="L89" s="34"/>
      <c r="M89" s="34"/>
      <c r="N89" s="34"/>
      <c r="O89" s="34"/>
      <c r="P89" s="34"/>
    </row>
    <row r="90" spans="2:35" ht="12.75" customHeight="1">
      <c r="B90" s="24"/>
      <c r="C90" s="173"/>
      <c r="D90" s="173"/>
      <c r="E90" s="173"/>
      <c r="F90" s="173"/>
      <c r="G90" s="173"/>
      <c r="H90" s="173"/>
      <c r="I90" s="173"/>
      <c r="J90" s="116"/>
      <c r="K90" s="116"/>
      <c r="Q90" s="3"/>
      <c r="R90" s="3"/>
      <c r="S90" s="3"/>
      <c r="T90" s="3"/>
      <c r="U90" s="3"/>
      <c r="V90" s="3"/>
      <c r="W90" s="3"/>
      <c r="X90" s="3"/>
      <c r="Y90" s="3"/>
      <c r="Z90" s="3"/>
      <c r="AA90" s="3"/>
      <c r="AB90" s="3"/>
      <c r="AC90" s="3"/>
      <c r="AD90" s="3"/>
      <c r="AE90" s="3"/>
      <c r="AF90" s="3"/>
      <c r="AG90" s="3"/>
      <c r="AH90" s="3"/>
      <c r="AI90" s="3"/>
    </row>
    <row r="91" spans="2:35" ht="15">
      <c r="C91" s="116" t="s">
        <v>242</v>
      </c>
      <c r="D91" s="116"/>
      <c r="E91" s="116"/>
      <c r="F91" s="116"/>
      <c r="G91" s="116"/>
      <c r="H91" s="116"/>
      <c r="I91" s="116"/>
      <c r="J91" s="116"/>
      <c r="K91" s="116"/>
      <c r="AB91" s="3"/>
      <c r="AC91" s="3"/>
      <c r="AD91" s="3"/>
      <c r="AE91" s="3"/>
      <c r="AF91" s="3"/>
      <c r="AG91" s="3"/>
      <c r="AH91" s="3"/>
      <c r="AI91" s="3"/>
    </row>
    <row r="92" spans="2:35" ht="21" customHeight="1">
      <c r="B92" s="24"/>
      <c r="C92" s="173"/>
      <c r="D92" s="173"/>
      <c r="E92" s="173"/>
      <c r="F92" s="173"/>
      <c r="G92" s="173"/>
      <c r="H92" s="173"/>
      <c r="I92" s="173"/>
      <c r="J92" s="116"/>
      <c r="K92" s="116"/>
      <c r="AB92" s="3"/>
      <c r="AC92" s="3"/>
      <c r="AD92" s="3"/>
      <c r="AE92" s="3"/>
      <c r="AF92" s="3"/>
      <c r="AG92" s="3"/>
      <c r="AH92" s="3"/>
      <c r="AI92" s="3"/>
    </row>
    <row r="93" spans="2:35" ht="15">
      <c r="C93" s="116" t="s">
        <v>243</v>
      </c>
      <c r="D93" s="116"/>
      <c r="E93" s="116"/>
      <c r="F93" s="116"/>
      <c r="G93" s="116"/>
      <c r="H93" s="116"/>
      <c r="I93" s="116"/>
      <c r="J93" s="116"/>
      <c r="K93" s="116"/>
      <c r="AB93" s="3"/>
      <c r="AC93" s="3"/>
      <c r="AD93" s="3"/>
      <c r="AE93" s="3"/>
      <c r="AF93" s="3"/>
      <c r="AG93" s="3"/>
      <c r="AH93" s="3"/>
      <c r="AI93" s="3"/>
    </row>
    <row r="94" spans="2:35" ht="24.75" customHeight="1">
      <c r="B94" s="24"/>
      <c r="C94" s="173"/>
      <c r="D94" s="173"/>
      <c r="E94" s="173"/>
      <c r="F94" s="173"/>
      <c r="G94" s="173"/>
      <c r="H94" s="173"/>
      <c r="I94" s="173"/>
      <c r="J94" s="116"/>
      <c r="K94" s="116"/>
      <c r="AB94" s="3"/>
      <c r="AC94" s="3"/>
      <c r="AD94" s="3"/>
      <c r="AE94" s="3"/>
      <c r="AF94" s="3"/>
      <c r="AG94" s="3"/>
      <c r="AH94" s="3"/>
      <c r="AI94" s="3"/>
    </row>
    <row r="95" spans="2:35" ht="15">
      <c r="C95" s="116" t="s">
        <v>237</v>
      </c>
      <c r="D95" s="116"/>
      <c r="E95" s="116"/>
      <c r="F95" s="116"/>
      <c r="G95" s="116"/>
      <c r="H95" s="116"/>
      <c r="I95" s="116"/>
      <c r="J95" s="116"/>
      <c r="K95" s="116"/>
      <c r="AB95" s="3"/>
      <c r="AC95" s="3"/>
      <c r="AD95" s="3"/>
      <c r="AE95" s="3"/>
      <c r="AF95" s="3"/>
      <c r="AG95" s="3"/>
      <c r="AH95" s="3"/>
      <c r="AI95" s="3"/>
    </row>
    <row r="96" spans="2:35" ht="12" customHeight="1">
      <c r="B96" s="24"/>
      <c r="C96" s="116"/>
      <c r="D96" s="116"/>
      <c r="E96" s="116"/>
      <c r="F96" s="116"/>
      <c r="G96" s="116"/>
      <c r="H96" s="116"/>
      <c r="I96" s="116"/>
      <c r="J96" s="116"/>
      <c r="K96" s="116"/>
      <c r="AB96" s="3"/>
      <c r="AC96" s="3"/>
      <c r="AD96" s="3"/>
      <c r="AE96" s="3"/>
      <c r="AF96" s="3"/>
      <c r="AG96" s="3"/>
      <c r="AH96" s="3"/>
      <c r="AI96" s="3"/>
    </row>
    <row r="97" spans="2:35" ht="16.5">
      <c r="B97" s="25"/>
      <c r="C97" s="171" t="s">
        <v>412</v>
      </c>
      <c r="D97" s="171"/>
      <c r="E97" s="171"/>
      <c r="F97" s="171"/>
      <c r="G97" s="171"/>
      <c r="H97" s="171"/>
      <c r="I97" s="171"/>
      <c r="J97" s="166"/>
      <c r="K97" s="116"/>
    </row>
    <row r="98" spans="2:35" ht="4.5" customHeight="1">
      <c r="B98" s="25"/>
      <c r="C98" s="166"/>
      <c r="D98" s="150"/>
      <c r="E98" s="166"/>
      <c r="F98" s="166"/>
      <c r="G98" s="166"/>
      <c r="H98" s="166"/>
      <c r="I98" s="166"/>
      <c r="J98" s="166"/>
      <c r="K98" s="116"/>
    </row>
    <row r="99" spans="2:35" ht="32.25" customHeight="1">
      <c r="B99" s="24"/>
      <c r="C99" s="172" t="s">
        <v>404</v>
      </c>
      <c r="D99" s="619" t="s">
        <v>257</v>
      </c>
      <c r="E99" s="619"/>
      <c r="F99" s="619"/>
      <c r="G99" s="619"/>
      <c r="H99" s="619"/>
      <c r="I99" s="619"/>
      <c r="J99" s="619"/>
      <c r="K99" s="619"/>
      <c r="L99" s="34"/>
      <c r="M99" s="34"/>
      <c r="N99" s="34"/>
      <c r="O99" s="34"/>
      <c r="P99" s="34"/>
    </row>
    <row r="100" spans="2:35" ht="44.25" customHeight="1">
      <c r="B100" s="24"/>
      <c r="C100" s="172" t="s">
        <v>405</v>
      </c>
      <c r="D100" s="619" t="s">
        <v>254</v>
      </c>
      <c r="E100" s="619"/>
      <c r="F100" s="619"/>
      <c r="G100" s="619"/>
      <c r="H100" s="619"/>
      <c r="I100" s="619"/>
      <c r="J100" s="619"/>
      <c r="K100" s="619"/>
      <c r="L100" s="34"/>
      <c r="M100" s="34"/>
      <c r="N100" s="34"/>
      <c r="O100" s="34"/>
      <c r="P100" s="34"/>
    </row>
    <row r="101" spans="2:35" ht="46.5" customHeight="1">
      <c r="B101" s="24"/>
      <c r="C101" s="172" t="s">
        <v>406</v>
      </c>
      <c r="D101" s="619" t="s">
        <v>256</v>
      </c>
      <c r="E101" s="619"/>
      <c r="F101" s="619"/>
      <c r="G101" s="619"/>
      <c r="H101" s="619"/>
      <c r="I101" s="619"/>
      <c r="J101" s="619"/>
      <c r="K101" s="619"/>
      <c r="L101" s="34"/>
      <c r="M101" s="34"/>
      <c r="N101" s="34"/>
      <c r="O101" s="34"/>
      <c r="P101" s="34"/>
      <c r="Q101" s="3"/>
      <c r="R101" s="3"/>
      <c r="S101" s="3"/>
      <c r="T101" s="3"/>
      <c r="U101" s="3"/>
      <c r="V101" s="3"/>
      <c r="W101" s="3"/>
      <c r="X101" s="3"/>
      <c r="Y101" s="3"/>
      <c r="Z101" s="3"/>
      <c r="AA101" s="3"/>
      <c r="AB101" s="3"/>
      <c r="AC101" s="3"/>
      <c r="AD101" s="3"/>
      <c r="AE101" s="3"/>
      <c r="AF101" s="3"/>
      <c r="AG101" s="3"/>
      <c r="AH101" s="3"/>
      <c r="AI101" s="3"/>
    </row>
    <row r="102" spans="2:35" ht="24.75" customHeight="1">
      <c r="B102" s="24"/>
      <c r="C102" s="173"/>
      <c r="D102" s="173"/>
      <c r="E102" s="173"/>
      <c r="F102" s="173"/>
      <c r="G102" s="116"/>
      <c r="H102" s="116"/>
      <c r="I102" s="173"/>
      <c r="J102" s="173"/>
      <c r="K102" s="173"/>
      <c r="L102" s="24"/>
      <c r="M102" s="24"/>
      <c r="N102" s="24"/>
      <c r="O102" s="24"/>
      <c r="P102" s="24"/>
      <c r="Q102" s="3"/>
      <c r="R102" s="3"/>
      <c r="S102" s="3"/>
      <c r="T102" s="3"/>
      <c r="U102" s="3"/>
      <c r="V102" s="3"/>
      <c r="W102" s="3"/>
      <c r="X102" s="3"/>
      <c r="Y102" s="3"/>
      <c r="Z102" s="3"/>
      <c r="AA102" s="3"/>
      <c r="AB102" s="3"/>
      <c r="AC102" s="3"/>
      <c r="AD102" s="3"/>
      <c r="AE102" s="3"/>
      <c r="AF102" s="3"/>
      <c r="AG102" s="3"/>
      <c r="AH102" s="3"/>
      <c r="AI102" s="3"/>
    </row>
    <row r="103" spans="2:35" ht="15">
      <c r="C103" s="116" t="s">
        <v>397</v>
      </c>
      <c r="D103" s="116"/>
      <c r="E103" s="116"/>
      <c r="F103" s="116"/>
      <c r="G103" s="116"/>
      <c r="H103" s="116"/>
      <c r="I103" s="116" t="s">
        <v>397</v>
      </c>
      <c r="J103" s="116"/>
      <c r="K103" s="116"/>
      <c r="L103" s="24"/>
      <c r="M103" s="24"/>
      <c r="N103" s="24"/>
      <c r="O103" s="24"/>
      <c r="P103" s="24"/>
      <c r="Q103" s="3"/>
      <c r="R103" s="3"/>
      <c r="S103" s="3"/>
      <c r="T103" s="3"/>
      <c r="U103" s="3"/>
      <c r="V103" s="3"/>
      <c r="W103" s="3"/>
      <c r="X103" s="3"/>
      <c r="Y103" s="3"/>
      <c r="Z103" s="3"/>
      <c r="AA103" s="3"/>
      <c r="AB103" s="3"/>
      <c r="AC103" s="3"/>
      <c r="AD103" s="3"/>
      <c r="AE103" s="3"/>
      <c r="AF103" s="3"/>
      <c r="AG103" s="3"/>
      <c r="AH103" s="3"/>
      <c r="AI103" s="3"/>
    </row>
    <row r="104" spans="2:35" ht="23.25" customHeight="1">
      <c r="B104" s="24"/>
      <c r="C104" s="173"/>
      <c r="D104" s="173"/>
      <c r="E104" s="173"/>
      <c r="F104" s="173"/>
      <c r="G104" s="116"/>
      <c r="H104" s="116"/>
      <c r="I104" s="173"/>
      <c r="J104" s="173"/>
      <c r="K104" s="173"/>
      <c r="L104" s="24"/>
      <c r="M104" s="24"/>
      <c r="N104" s="24"/>
      <c r="O104" s="24"/>
      <c r="P104" s="24"/>
      <c r="Q104" s="3"/>
      <c r="R104" s="3"/>
      <c r="S104" s="3"/>
      <c r="T104" s="3"/>
      <c r="U104" s="3"/>
      <c r="V104" s="3"/>
      <c r="W104" s="3"/>
      <c r="X104" s="3"/>
      <c r="Y104" s="3"/>
      <c r="Z104" s="3"/>
      <c r="AA104" s="3"/>
      <c r="AB104" s="3"/>
      <c r="AC104" s="3"/>
      <c r="AD104" s="3"/>
      <c r="AE104" s="3"/>
      <c r="AF104" s="3"/>
      <c r="AG104" s="3"/>
      <c r="AH104" s="3"/>
      <c r="AI104" s="3"/>
    </row>
    <row r="105" spans="2:35" ht="15">
      <c r="C105" s="116" t="s">
        <v>397</v>
      </c>
      <c r="D105" s="116"/>
      <c r="E105" s="116"/>
      <c r="F105" s="116"/>
      <c r="G105" s="116"/>
      <c r="H105" s="116"/>
      <c r="I105" s="116" t="s">
        <v>397</v>
      </c>
      <c r="J105" s="116"/>
      <c r="K105" s="116"/>
      <c r="L105" s="24"/>
      <c r="M105" s="24"/>
      <c r="N105" s="24"/>
      <c r="O105" s="24"/>
      <c r="P105" s="24"/>
      <c r="Q105" s="3"/>
      <c r="R105" s="3"/>
      <c r="S105" s="3"/>
      <c r="T105" s="3"/>
      <c r="U105" s="3"/>
      <c r="V105" s="3"/>
      <c r="W105" s="3"/>
      <c r="X105" s="3"/>
      <c r="Y105" s="3"/>
      <c r="Z105" s="3"/>
      <c r="AA105" s="3"/>
      <c r="AB105" s="3"/>
      <c r="AC105" s="3"/>
      <c r="AD105" s="3"/>
      <c r="AE105" s="3"/>
      <c r="AF105" s="3"/>
      <c r="AG105" s="3"/>
      <c r="AH105" s="3"/>
      <c r="AI105" s="3"/>
    </row>
    <row r="106" spans="2:35" ht="24" customHeight="1">
      <c r="B106" s="24"/>
      <c r="C106" s="173"/>
      <c r="D106" s="173"/>
      <c r="E106" s="173"/>
      <c r="F106" s="173"/>
      <c r="G106" s="116"/>
      <c r="H106" s="116"/>
      <c r="I106" s="173"/>
      <c r="J106" s="173"/>
      <c r="K106" s="173"/>
      <c r="L106" s="24"/>
      <c r="M106" s="24"/>
      <c r="N106" s="24"/>
      <c r="O106" s="24"/>
      <c r="P106" s="24"/>
      <c r="Q106" s="3"/>
      <c r="R106" s="3"/>
      <c r="S106" s="3"/>
      <c r="T106" s="3"/>
      <c r="U106" s="3"/>
      <c r="V106" s="3"/>
      <c r="W106" s="3"/>
      <c r="X106" s="3"/>
      <c r="Y106" s="3"/>
      <c r="Z106" s="3"/>
      <c r="AA106" s="3"/>
      <c r="AB106" s="3"/>
      <c r="AC106" s="3"/>
      <c r="AD106" s="3"/>
      <c r="AE106" s="3"/>
      <c r="AF106" s="3"/>
      <c r="AG106" s="3"/>
      <c r="AH106" s="3"/>
      <c r="AI106" s="3"/>
    </row>
    <row r="107" spans="2:35" ht="15">
      <c r="C107" s="116" t="s">
        <v>397</v>
      </c>
      <c r="D107" s="116"/>
      <c r="E107" s="116"/>
      <c r="F107" s="116"/>
      <c r="G107" s="116"/>
      <c r="H107" s="116"/>
      <c r="I107" s="116" t="s">
        <v>397</v>
      </c>
      <c r="J107" s="116"/>
      <c r="K107" s="116"/>
      <c r="L107" s="24"/>
      <c r="M107" s="24"/>
      <c r="N107" s="24"/>
      <c r="O107" s="24"/>
      <c r="P107" s="24"/>
      <c r="Q107" s="3"/>
      <c r="R107" s="3"/>
      <c r="S107" s="3"/>
      <c r="T107" s="3"/>
      <c r="U107" s="3"/>
      <c r="V107" s="3"/>
      <c r="W107" s="3"/>
      <c r="X107" s="3"/>
      <c r="Y107" s="3"/>
      <c r="Z107" s="3"/>
      <c r="AA107" s="3"/>
      <c r="AB107" s="3"/>
      <c r="AC107" s="3"/>
      <c r="AD107" s="3"/>
      <c r="AE107" s="3"/>
      <c r="AF107" s="3"/>
      <c r="AG107" s="3"/>
      <c r="AH107" s="3"/>
      <c r="AI107" s="3"/>
    </row>
    <row r="108" spans="2:35" ht="19.5" customHeight="1">
      <c r="B108" s="24"/>
      <c r="C108" s="173"/>
      <c r="D108" s="173"/>
      <c r="E108" s="173"/>
      <c r="F108" s="173"/>
      <c r="G108" s="116"/>
      <c r="H108" s="116"/>
      <c r="I108" s="173"/>
      <c r="J108" s="173"/>
      <c r="K108" s="173"/>
      <c r="L108" s="24"/>
      <c r="M108" s="24"/>
      <c r="N108" s="24"/>
      <c r="O108" s="24"/>
      <c r="P108" s="24"/>
      <c r="Q108" s="3"/>
      <c r="R108" s="3"/>
      <c r="S108" s="3"/>
      <c r="T108" s="3"/>
      <c r="U108" s="3"/>
      <c r="V108" s="3"/>
      <c r="W108" s="3"/>
      <c r="X108" s="3"/>
      <c r="Y108" s="3"/>
      <c r="Z108" s="3"/>
      <c r="AA108" s="3"/>
      <c r="AB108" s="3"/>
      <c r="AC108" s="3"/>
      <c r="AD108" s="3"/>
      <c r="AE108" s="3"/>
      <c r="AF108" s="3"/>
      <c r="AG108" s="3"/>
      <c r="AH108" s="3"/>
      <c r="AI108" s="3"/>
    </row>
    <row r="109" spans="2:35" ht="15">
      <c r="C109" s="116" t="s">
        <v>397</v>
      </c>
      <c r="D109" s="116"/>
      <c r="E109" s="116"/>
      <c r="F109" s="116"/>
      <c r="G109" s="116"/>
      <c r="H109" s="116"/>
      <c r="I109" s="116" t="s">
        <v>397</v>
      </c>
      <c r="J109" s="116"/>
      <c r="K109" s="116"/>
      <c r="L109" s="24"/>
      <c r="M109" s="24"/>
      <c r="N109" s="24"/>
      <c r="O109" s="24"/>
      <c r="P109" s="24"/>
      <c r="Q109" s="3"/>
      <c r="R109" s="3"/>
      <c r="S109" s="3"/>
      <c r="T109" s="3"/>
      <c r="U109" s="3"/>
      <c r="V109" s="3"/>
      <c r="W109" s="3"/>
      <c r="X109" s="3"/>
      <c r="Y109" s="3"/>
      <c r="Z109" s="3"/>
      <c r="AA109" s="3"/>
      <c r="AB109" s="3"/>
      <c r="AC109" s="3"/>
      <c r="AD109" s="3"/>
      <c r="AE109" s="3"/>
      <c r="AF109" s="3"/>
      <c r="AG109" s="3"/>
      <c r="AH109" s="3"/>
      <c r="AI109" s="3"/>
    </row>
    <row r="110" spans="2:35" ht="12.75" hidden="1" customHeight="1">
      <c r="C110" s="24"/>
      <c r="D110" s="24"/>
      <c r="E110" s="24"/>
      <c r="F110" s="24"/>
      <c r="G110" s="24"/>
      <c r="I110" s="24"/>
      <c r="AB110" s="3"/>
      <c r="AC110" s="3"/>
      <c r="AD110" s="3"/>
      <c r="AE110" s="3"/>
      <c r="AF110" s="3"/>
      <c r="AG110" s="3"/>
      <c r="AH110" s="3"/>
      <c r="AI110" s="3"/>
    </row>
    <row r="111" spans="2:35" ht="3" customHeight="1">
      <c r="C111" s="24"/>
      <c r="D111" s="24"/>
      <c r="E111" s="24"/>
      <c r="F111" s="24"/>
      <c r="G111" s="24"/>
      <c r="I111" s="24"/>
      <c r="AB111" s="3"/>
      <c r="AC111" s="3"/>
      <c r="AD111" s="3"/>
      <c r="AE111" s="3"/>
      <c r="AF111" s="3"/>
      <c r="AG111" s="3"/>
      <c r="AH111" s="3"/>
      <c r="AI111" s="3"/>
    </row>
    <row r="112" spans="2:35" ht="3" customHeight="1"/>
    <row r="113" spans="3:35" ht="35.25" customHeight="1">
      <c r="C113" s="635" t="s">
        <v>263</v>
      </c>
      <c r="D113" s="635"/>
      <c r="E113" s="635"/>
      <c r="F113" s="635"/>
      <c r="G113" s="635"/>
      <c r="H113" s="635"/>
      <c r="I113" s="635"/>
      <c r="J113" s="635"/>
      <c r="K113" s="635"/>
    </row>
    <row r="116" spans="3:35">
      <c r="W116" s="4" t="s">
        <v>398</v>
      </c>
    </row>
    <row r="117" spans="3:35">
      <c r="W117" s="35" t="s">
        <v>53</v>
      </c>
      <c r="X117" s="36">
        <v>1</v>
      </c>
      <c r="Z117" s="581" t="s">
        <v>497</v>
      </c>
      <c r="AA117" s="44" t="s">
        <v>270</v>
      </c>
      <c r="AB117" s="3"/>
      <c r="AC117" s="3"/>
      <c r="AD117" s="3"/>
      <c r="AE117" s="3"/>
      <c r="AF117" s="3"/>
      <c r="AG117" s="3"/>
      <c r="AH117" s="3"/>
      <c r="AI117" s="3"/>
    </row>
    <row r="118" spans="3:35">
      <c r="W118" s="35" t="s">
        <v>482</v>
      </c>
      <c r="X118" s="36">
        <v>3</v>
      </c>
      <c r="Z118" s="37" t="s">
        <v>116</v>
      </c>
      <c r="AA118" s="44" t="s">
        <v>271</v>
      </c>
      <c r="AB118" s="3"/>
      <c r="AC118" s="3"/>
      <c r="AD118" s="3"/>
      <c r="AE118" s="3"/>
      <c r="AF118" s="3"/>
      <c r="AG118" s="3"/>
      <c r="AH118" s="3"/>
      <c r="AI118" s="3"/>
    </row>
    <row r="119" spans="3:35">
      <c r="L119" s="3"/>
      <c r="M119" s="3"/>
      <c r="N119" s="3"/>
      <c r="O119" s="3"/>
      <c r="P119" s="3"/>
      <c r="Q119" s="3"/>
      <c r="R119" s="3"/>
      <c r="S119" s="3"/>
      <c r="T119" s="3"/>
      <c r="U119" s="3"/>
      <c r="V119" s="3"/>
      <c r="W119" s="35" t="s">
        <v>54</v>
      </c>
      <c r="X119" s="36">
        <v>4</v>
      </c>
      <c r="Z119" s="37" t="s">
        <v>122</v>
      </c>
      <c r="AA119" s="44" t="s">
        <v>272</v>
      </c>
      <c r="AB119" s="3"/>
      <c r="AC119" s="3"/>
      <c r="AD119" s="3"/>
      <c r="AE119" s="3"/>
      <c r="AF119" s="3"/>
      <c r="AG119" s="3"/>
      <c r="AH119" s="3"/>
      <c r="AI119" s="3"/>
    </row>
    <row r="120" spans="3:35">
      <c r="L120" s="3"/>
      <c r="M120" s="3"/>
      <c r="N120" s="3"/>
      <c r="O120" s="3"/>
      <c r="P120" s="3"/>
      <c r="Q120" s="3"/>
      <c r="R120" s="3"/>
      <c r="S120" s="3"/>
      <c r="T120" s="3"/>
      <c r="U120" s="3"/>
      <c r="V120" s="3"/>
      <c r="W120" s="35" t="s">
        <v>55</v>
      </c>
      <c r="X120" s="36">
        <v>5</v>
      </c>
      <c r="Z120" s="37" t="s">
        <v>117</v>
      </c>
      <c r="AA120" s="44" t="s">
        <v>273</v>
      </c>
      <c r="AB120" s="3"/>
      <c r="AC120" s="3"/>
      <c r="AD120" s="3"/>
      <c r="AE120" s="3"/>
      <c r="AF120" s="3"/>
      <c r="AG120" s="3"/>
      <c r="AH120" s="3"/>
      <c r="AI120" s="3"/>
    </row>
    <row r="121" spans="3:35">
      <c r="L121" s="3"/>
      <c r="M121" s="3"/>
      <c r="N121" s="3"/>
      <c r="O121" s="3"/>
      <c r="P121" s="3"/>
      <c r="Q121" s="3"/>
      <c r="R121" s="3"/>
      <c r="S121" s="3"/>
      <c r="T121" s="3"/>
      <c r="U121" s="3"/>
      <c r="V121" s="3"/>
      <c r="W121" s="35" t="s">
        <v>56</v>
      </c>
      <c r="X121" s="36">
        <v>7</v>
      </c>
      <c r="Z121" s="37" t="s">
        <v>157</v>
      </c>
      <c r="AA121" s="44" t="s">
        <v>274</v>
      </c>
      <c r="AB121" s="3"/>
      <c r="AC121" s="3"/>
      <c r="AD121" s="3"/>
      <c r="AE121" s="3"/>
      <c r="AF121" s="3"/>
      <c r="AG121" s="3"/>
      <c r="AH121" s="3"/>
      <c r="AI121" s="3"/>
    </row>
    <row r="122" spans="3:35">
      <c r="L122" s="3"/>
      <c r="M122" s="3"/>
      <c r="N122" s="3"/>
      <c r="O122" s="3"/>
      <c r="P122" s="3"/>
      <c r="Q122" s="3"/>
      <c r="R122" s="3"/>
      <c r="S122" s="3"/>
      <c r="T122" s="3"/>
      <c r="U122" s="3"/>
      <c r="V122" s="3"/>
      <c r="W122" s="35" t="s">
        <v>57</v>
      </c>
      <c r="X122" s="36">
        <v>9</v>
      </c>
      <c r="Z122" s="37" t="s">
        <v>512</v>
      </c>
      <c r="AA122" s="44" t="s">
        <v>275</v>
      </c>
      <c r="AB122" s="3"/>
      <c r="AC122" s="3"/>
      <c r="AD122" s="3"/>
      <c r="AE122" s="3"/>
      <c r="AF122" s="3"/>
      <c r="AG122" s="3"/>
      <c r="AH122" s="3"/>
      <c r="AI122" s="3"/>
    </row>
    <row r="123" spans="3:35">
      <c r="L123" s="3"/>
      <c r="M123" s="3"/>
      <c r="N123" s="3"/>
      <c r="O123" s="3"/>
      <c r="P123" s="3"/>
      <c r="Q123" s="3"/>
      <c r="R123" s="3"/>
      <c r="S123" s="3"/>
      <c r="T123" s="3"/>
      <c r="U123" s="3"/>
      <c r="V123" s="3"/>
      <c r="W123" s="35" t="s">
        <v>277</v>
      </c>
      <c r="X123" s="36">
        <v>11</v>
      </c>
      <c r="Z123" s="37" t="s">
        <v>131</v>
      </c>
      <c r="AA123" s="44" t="s">
        <v>276</v>
      </c>
      <c r="AB123" s="3"/>
      <c r="AC123" s="3"/>
      <c r="AD123" s="3"/>
      <c r="AE123" s="3"/>
      <c r="AF123" s="3"/>
      <c r="AG123" s="3"/>
      <c r="AH123" s="3"/>
      <c r="AI123" s="3"/>
    </row>
    <row r="124" spans="3:35">
      <c r="L124" s="3"/>
      <c r="M124" s="3"/>
      <c r="N124" s="3"/>
      <c r="O124" s="3"/>
      <c r="P124" s="3"/>
      <c r="Q124" s="3"/>
      <c r="R124" s="3"/>
      <c r="S124" s="3"/>
      <c r="T124" s="3"/>
      <c r="U124" s="3"/>
      <c r="V124" s="3"/>
      <c r="W124" s="35" t="s">
        <v>495</v>
      </c>
      <c r="X124" s="36">
        <v>13</v>
      </c>
      <c r="Z124" s="37" t="s">
        <v>119</v>
      </c>
      <c r="AB124" s="3"/>
      <c r="AC124" s="3"/>
      <c r="AD124" s="3"/>
      <c r="AE124" s="3"/>
      <c r="AF124" s="3"/>
      <c r="AG124" s="3"/>
      <c r="AH124" s="3"/>
      <c r="AI124" s="3"/>
    </row>
    <row r="125" spans="3:35">
      <c r="L125" s="3"/>
      <c r="M125" s="3"/>
      <c r="N125" s="3"/>
      <c r="O125" s="3"/>
      <c r="P125" s="3"/>
      <c r="Q125" s="3"/>
      <c r="R125" s="3"/>
      <c r="S125" s="3"/>
      <c r="T125" s="3"/>
      <c r="U125" s="3"/>
      <c r="V125" s="3"/>
      <c r="W125" s="35" t="s">
        <v>58</v>
      </c>
      <c r="X125" s="36">
        <v>15</v>
      </c>
      <c r="Z125" s="37" t="s">
        <v>120</v>
      </c>
      <c r="AB125" s="3"/>
      <c r="AC125" s="3"/>
      <c r="AD125" s="3"/>
      <c r="AE125" s="3"/>
      <c r="AF125" s="3"/>
      <c r="AG125" s="3"/>
      <c r="AH125" s="3"/>
      <c r="AI125" s="3"/>
    </row>
    <row r="126" spans="3:35">
      <c r="L126" s="3"/>
      <c r="M126" s="3"/>
      <c r="N126" s="3"/>
      <c r="O126" s="3"/>
      <c r="P126" s="3"/>
      <c r="Q126" s="3"/>
      <c r="R126" s="3"/>
      <c r="S126" s="3"/>
      <c r="T126" s="3"/>
      <c r="U126" s="3"/>
      <c r="V126" s="3"/>
      <c r="W126" s="35" t="s">
        <v>269</v>
      </c>
      <c r="X126" s="36">
        <v>17</v>
      </c>
      <c r="Z126" s="37" t="s">
        <v>133</v>
      </c>
      <c r="AB126" s="3"/>
      <c r="AC126" s="3"/>
      <c r="AD126" s="3"/>
      <c r="AE126" s="3"/>
      <c r="AF126" s="3"/>
      <c r="AG126" s="3"/>
      <c r="AH126" s="3"/>
      <c r="AI126" s="3"/>
    </row>
    <row r="127" spans="3:35">
      <c r="L127" s="3"/>
      <c r="M127" s="3"/>
      <c r="N127" s="3"/>
      <c r="O127" s="3"/>
      <c r="P127" s="3"/>
      <c r="Q127" s="3"/>
      <c r="R127" s="3"/>
      <c r="S127" s="3"/>
      <c r="T127" s="3"/>
      <c r="U127" s="3"/>
      <c r="V127" s="3"/>
      <c r="W127" s="35" t="s">
        <v>59</v>
      </c>
      <c r="X127" s="36">
        <v>19</v>
      </c>
      <c r="Z127" s="37" t="s">
        <v>137</v>
      </c>
      <c r="AB127" s="3"/>
      <c r="AC127" s="3"/>
      <c r="AD127" s="3"/>
      <c r="AE127" s="3"/>
      <c r="AF127" s="3"/>
      <c r="AG127" s="3"/>
      <c r="AH127" s="3"/>
      <c r="AI127" s="3"/>
    </row>
    <row r="128" spans="3:35">
      <c r="L128" s="3"/>
      <c r="M128" s="3"/>
      <c r="N128" s="3"/>
      <c r="O128" s="3"/>
      <c r="P128" s="3"/>
      <c r="Q128" s="3"/>
      <c r="R128" s="3"/>
      <c r="S128" s="3"/>
      <c r="T128" s="3"/>
      <c r="U128" s="3"/>
      <c r="V128" s="3"/>
      <c r="W128" s="35" t="s">
        <v>233</v>
      </c>
      <c r="X128" s="36">
        <v>21</v>
      </c>
      <c r="Z128" s="37" t="s">
        <v>129</v>
      </c>
      <c r="AB128" s="3"/>
      <c r="AC128" s="3"/>
      <c r="AD128" s="3"/>
      <c r="AE128" s="3"/>
      <c r="AF128" s="3"/>
      <c r="AG128" s="3"/>
      <c r="AH128" s="3"/>
      <c r="AI128" s="3"/>
    </row>
    <row r="129" spans="23:27" s="3" customFormat="1">
      <c r="W129" s="35" t="s">
        <v>60</v>
      </c>
      <c r="X129" s="36">
        <v>23</v>
      </c>
      <c r="Y129" s="4"/>
      <c r="Z129" s="37" t="s">
        <v>121</v>
      </c>
      <c r="AA129" s="4"/>
    </row>
    <row r="130" spans="23:27" s="3" customFormat="1">
      <c r="W130" s="35" t="s">
        <v>61</v>
      </c>
      <c r="X130" s="36">
        <v>25</v>
      </c>
      <c r="Y130" s="4"/>
      <c r="Z130" s="37" t="s">
        <v>152</v>
      </c>
      <c r="AA130" s="4"/>
    </row>
    <row r="131" spans="23:27" s="3" customFormat="1">
      <c r="W131" s="35" t="s">
        <v>62</v>
      </c>
      <c r="X131" s="36">
        <v>27</v>
      </c>
      <c r="Y131" s="4"/>
      <c r="Z131" s="37" t="s">
        <v>134</v>
      </c>
      <c r="AA131" s="4"/>
    </row>
    <row r="132" spans="23:27" s="3" customFormat="1">
      <c r="W132" s="35" t="s">
        <v>63</v>
      </c>
      <c r="X132" s="36">
        <v>28</v>
      </c>
      <c r="Y132" s="4"/>
      <c r="Z132" s="37" t="s">
        <v>151</v>
      </c>
      <c r="AA132" s="4"/>
    </row>
    <row r="133" spans="23:27" s="3" customFormat="1">
      <c r="W133" s="35" t="s">
        <v>64</v>
      </c>
      <c r="X133" s="36">
        <v>29</v>
      </c>
      <c r="Y133" s="4"/>
      <c r="Z133" s="37" t="s">
        <v>148</v>
      </c>
      <c r="AA133" s="4"/>
    </row>
    <row r="134" spans="23:27" s="3" customFormat="1">
      <c r="W134" s="35" t="s">
        <v>65</v>
      </c>
      <c r="X134" s="36">
        <v>31</v>
      </c>
      <c r="Y134" s="4"/>
      <c r="Z134" s="37" t="s">
        <v>123</v>
      </c>
      <c r="AA134" s="4"/>
    </row>
    <row r="135" spans="23:27" s="3" customFormat="1">
      <c r="W135" s="35" t="s">
        <v>394</v>
      </c>
      <c r="X135" s="36">
        <v>33</v>
      </c>
      <c r="Y135" s="4"/>
      <c r="Z135" s="37" t="s">
        <v>136</v>
      </c>
    </row>
    <row r="136" spans="23:27" s="3" customFormat="1">
      <c r="W136" s="35" t="s">
        <v>66</v>
      </c>
      <c r="X136" s="36">
        <v>34</v>
      </c>
      <c r="Y136" s="4"/>
      <c r="Z136" s="37" t="s">
        <v>141</v>
      </c>
    </row>
    <row r="137" spans="23:27" s="3" customFormat="1">
      <c r="W137" s="35" t="s">
        <v>67</v>
      </c>
      <c r="X137" s="36">
        <v>35</v>
      </c>
      <c r="Y137" s="4"/>
      <c r="Z137" s="37" t="s">
        <v>156</v>
      </c>
    </row>
    <row r="138" spans="23:27" s="3" customFormat="1">
      <c r="W138" s="35" t="s">
        <v>68</v>
      </c>
      <c r="X138" s="36">
        <v>36</v>
      </c>
      <c r="Y138" s="4"/>
      <c r="Z138" s="37" t="s">
        <v>150</v>
      </c>
    </row>
    <row r="139" spans="23:27" s="3" customFormat="1">
      <c r="W139" s="35" t="s">
        <v>496</v>
      </c>
      <c r="X139" s="36">
        <v>37</v>
      </c>
      <c r="Y139" s="4"/>
      <c r="Z139" s="37" t="s">
        <v>140</v>
      </c>
    </row>
    <row r="140" spans="23:27" s="3" customFormat="1">
      <c r="W140" s="35" t="s">
        <v>69</v>
      </c>
      <c r="X140" s="36">
        <v>39</v>
      </c>
      <c r="Y140" s="4"/>
      <c r="Z140" s="37" t="s">
        <v>138</v>
      </c>
    </row>
    <row r="141" spans="23:27" s="3" customFormat="1">
      <c r="W141" s="35" t="s">
        <v>70</v>
      </c>
      <c r="X141" s="36">
        <v>40</v>
      </c>
      <c r="Y141" s="4"/>
      <c r="Z141" s="37" t="s">
        <v>132</v>
      </c>
    </row>
    <row r="142" spans="23:27" s="3" customFormat="1">
      <c r="W142" s="35" t="s">
        <v>72</v>
      </c>
      <c r="X142" s="36">
        <v>41</v>
      </c>
      <c r="Y142" s="4"/>
      <c r="Z142" s="37" t="s">
        <v>147</v>
      </c>
    </row>
    <row r="143" spans="23:27" s="3" customFormat="1">
      <c r="W143" s="35" t="s">
        <v>71</v>
      </c>
      <c r="X143" s="36">
        <v>42</v>
      </c>
      <c r="Y143" s="4"/>
      <c r="Z143" s="37" t="s">
        <v>128</v>
      </c>
    </row>
    <row r="144" spans="23:27" s="3" customFormat="1">
      <c r="W144" s="35" t="s">
        <v>74</v>
      </c>
      <c r="X144" s="36">
        <v>43</v>
      </c>
      <c r="Y144" s="4"/>
      <c r="Z144" s="37" t="s">
        <v>127</v>
      </c>
    </row>
    <row r="145" spans="23:26" s="3" customFormat="1">
      <c r="W145" s="35" t="s">
        <v>75</v>
      </c>
      <c r="X145" s="36">
        <v>44</v>
      </c>
      <c r="Y145" s="4"/>
      <c r="Z145" s="37" t="s">
        <v>115</v>
      </c>
    </row>
    <row r="146" spans="23:26" s="3" customFormat="1">
      <c r="W146" s="35" t="s">
        <v>76</v>
      </c>
      <c r="X146" s="36">
        <v>45</v>
      </c>
      <c r="Y146" s="4"/>
      <c r="Z146" s="37" t="s">
        <v>480</v>
      </c>
    </row>
    <row r="147" spans="23:26" s="3" customFormat="1">
      <c r="W147" s="35" t="s">
        <v>77</v>
      </c>
      <c r="X147" s="36">
        <v>46</v>
      </c>
      <c r="Y147" s="4"/>
      <c r="Z147" s="37" t="s">
        <v>146</v>
      </c>
    </row>
    <row r="148" spans="23:26" s="3" customFormat="1">
      <c r="W148" s="35" t="s">
        <v>82</v>
      </c>
      <c r="X148" s="36">
        <v>47</v>
      </c>
      <c r="Y148" s="4"/>
      <c r="Z148" s="37" t="s">
        <v>155</v>
      </c>
    </row>
    <row r="149" spans="23:26" s="3" customFormat="1">
      <c r="W149" s="35" t="s">
        <v>494</v>
      </c>
      <c r="X149" s="36">
        <v>49</v>
      </c>
      <c r="Y149" s="4"/>
      <c r="Z149" s="37" t="s">
        <v>143</v>
      </c>
    </row>
    <row r="150" spans="23:26" s="3" customFormat="1">
      <c r="W150" s="35" t="s">
        <v>78</v>
      </c>
      <c r="X150" s="36">
        <v>51</v>
      </c>
      <c r="Y150" s="4"/>
      <c r="Z150" s="37" t="s">
        <v>126</v>
      </c>
    </row>
    <row r="151" spans="23:26" s="3" customFormat="1">
      <c r="W151" s="35" t="s">
        <v>393</v>
      </c>
      <c r="X151" s="36">
        <v>52</v>
      </c>
      <c r="Y151" s="4"/>
      <c r="Z151" s="37" t="s">
        <v>139</v>
      </c>
    </row>
    <row r="152" spans="23:26" s="3" customFormat="1">
      <c r="W152" s="35" t="s">
        <v>79</v>
      </c>
      <c r="X152" s="36">
        <v>53</v>
      </c>
      <c r="Y152" s="4"/>
      <c r="Z152" s="37" t="s">
        <v>145</v>
      </c>
    </row>
    <row r="153" spans="23:26" s="3" customFormat="1">
      <c r="W153" s="35" t="s">
        <v>80</v>
      </c>
      <c r="X153" s="36">
        <v>55</v>
      </c>
      <c r="Y153" s="4"/>
      <c r="Z153" s="37" t="s">
        <v>153</v>
      </c>
    </row>
    <row r="154" spans="23:26" s="3" customFormat="1">
      <c r="W154" s="35" t="s">
        <v>81</v>
      </c>
      <c r="X154" s="36">
        <v>56</v>
      </c>
      <c r="Y154" s="4"/>
      <c r="Z154" s="37" t="s">
        <v>135</v>
      </c>
    </row>
    <row r="155" spans="23:26" s="3" customFormat="1">
      <c r="W155" s="35" t="s">
        <v>73</v>
      </c>
      <c r="X155" s="36">
        <v>58</v>
      </c>
      <c r="Y155" s="4"/>
      <c r="Z155" s="37" t="s">
        <v>158</v>
      </c>
    </row>
    <row r="156" spans="23:26" s="3" customFormat="1">
      <c r="W156" s="35" t="s">
        <v>395</v>
      </c>
      <c r="X156" s="36">
        <v>59</v>
      </c>
      <c r="Y156" s="4"/>
      <c r="Z156" s="37" t="s">
        <v>118</v>
      </c>
    </row>
    <row r="157" spans="23:26" s="3" customFormat="1">
      <c r="W157" s="35" t="s">
        <v>83</v>
      </c>
      <c r="X157" s="36">
        <v>61</v>
      </c>
      <c r="Y157" s="4"/>
      <c r="Z157" s="37" t="s">
        <v>142</v>
      </c>
    </row>
    <row r="158" spans="23:26" s="3" customFormat="1">
      <c r="W158" s="35" t="s">
        <v>85</v>
      </c>
      <c r="X158" s="36">
        <v>62</v>
      </c>
      <c r="Y158" s="4"/>
      <c r="Z158" s="37" t="s">
        <v>125</v>
      </c>
    </row>
    <row r="159" spans="23:26" s="3" customFormat="1">
      <c r="W159" s="35" t="s">
        <v>392</v>
      </c>
      <c r="X159" s="36">
        <v>63</v>
      </c>
      <c r="Y159" s="4"/>
      <c r="Z159" s="37" t="s">
        <v>149</v>
      </c>
    </row>
    <row r="160" spans="23:26" s="3" customFormat="1">
      <c r="W160" s="35" t="s">
        <v>86</v>
      </c>
      <c r="X160" s="36">
        <v>64</v>
      </c>
      <c r="Y160" s="4"/>
      <c r="Z160" s="37" t="s">
        <v>154</v>
      </c>
    </row>
    <row r="161" spans="23:26" s="3" customFormat="1">
      <c r="W161" s="35" t="s">
        <v>87</v>
      </c>
      <c r="X161" s="36">
        <v>65</v>
      </c>
      <c r="Y161" s="4"/>
      <c r="Z161" s="37" t="s">
        <v>130</v>
      </c>
    </row>
    <row r="162" spans="23:26" s="3" customFormat="1">
      <c r="W162" s="35" t="s">
        <v>88</v>
      </c>
      <c r="X162" s="36">
        <v>67</v>
      </c>
      <c r="Y162" s="4"/>
      <c r="Z162" s="37" t="s">
        <v>124</v>
      </c>
    </row>
    <row r="163" spans="23:26" s="3" customFormat="1">
      <c r="W163" s="35" t="s">
        <v>89</v>
      </c>
      <c r="X163" s="36">
        <v>69</v>
      </c>
      <c r="Y163" s="4"/>
      <c r="Z163" s="37" t="s">
        <v>144</v>
      </c>
    </row>
    <row r="164" spans="23:26" s="3" customFormat="1">
      <c r="W164" s="35" t="s">
        <v>91</v>
      </c>
      <c r="X164" s="36">
        <v>71</v>
      </c>
      <c r="Y164" s="4"/>
      <c r="Z164" s="4"/>
    </row>
    <row r="165" spans="23:26" s="3" customFormat="1">
      <c r="W165" s="35" t="s">
        <v>92</v>
      </c>
      <c r="X165" s="36">
        <v>72</v>
      </c>
      <c r="Y165" s="4"/>
      <c r="Z165" s="4"/>
    </row>
    <row r="166" spans="23:26" s="3" customFormat="1">
      <c r="W166" s="35" t="s">
        <v>90</v>
      </c>
      <c r="X166" s="36">
        <v>73</v>
      </c>
      <c r="Y166" s="4"/>
      <c r="Z166" s="4"/>
    </row>
    <row r="167" spans="23:26" s="3" customFormat="1">
      <c r="W167" s="35" t="s">
        <v>93</v>
      </c>
      <c r="X167" s="36">
        <v>74</v>
      </c>
      <c r="Z167" s="4"/>
    </row>
    <row r="168" spans="23:26" s="3" customFormat="1">
      <c r="W168" s="35" t="s">
        <v>94</v>
      </c>
      <c r="X168" s="36">
        <v>75</v>
      </c>
      <c r="Z168" s="4"/>
    </row>
    <row r="169" spans="23:26" s="3" customFormat="1">
      <c r="W169" s="35" t="s">
        <v>95</v>
      </c>
      <c r="X169" s="36">
        <v>76</v>
      </c>
    </row>
    <row r="170" spans="23:26" s="3" customFormat="1">
      <c r="W170" s="35" t="s">
        <v>110</v>
      </c>
      <c r="X170" s="36">
        <v>77</v>
      </c>
    </row>
    <row r="171" spans="23:26" s="3" customFormat="1">
      <c r="W171" s="35" t="s">
        <v>96</v>
      </c>
      <c r="X171" s="36">
        <v>78</v>
      </c>
    </row>
    <row r="172" spans="23:26" s="3" customFormat="1">
      <c r="W172" s="35" t="s">
        <v>97</v>
      </c>
      <c r="X172" s="36">
        <v>79</v>
      </c>
    </row>
    <row r="173" spans="23:26" s="3" customFormat="1">
      <c r="W173" s="35" t="s">
        <v>98</v>
      </c>
      <c r="X173" s="36">
        <v>80</v>
      </c>
    </row>
    <row r="174" spans="23:26" s="3" customFormat="1">
      <c r="W174" s="35" t="s">
        <v>99</v>
      </c>
      <c r="X174" s="36">
        <v>81</v>
      </c>
    </row>
    <row r="175" spans="23:26" s="3" customFormat="1">
      <c r="W175" s="35" t="s">
        <v>100</v>
      </c>
      <c r="X175" s="36">
        <v>82</v>
      </c>
    </row>
    <row r="176" spans="23:26" s="3" customFormat="1">
      <c r="W176" s="35" t="s">
        <v>101</v>
      </c>
      <c r="X176" s="36">
        <v>83</v>
      </c>
    </row>
    <row r="177" spans="12:35">
      <c r="L177" s="3"/>
      <c r="M177" s="3"/>
      <c r="N177" s="3"/>
      <c r="O177" s="3"/>
      <c r="P177" s="3"/>
      <c r="Q177" s="3"/>
      <c r="R177" s="3"/>
      <c r="S177" s="3"/>
      <c r="T177" s="3"/>
      <c r="U177" s="3"/>
      <c r="V177" s="3"/>
      <c r="W177" s="35" t="s">
        <v>102</v>
      </c>
      <c r="X177" s="36">
        <v>84</v>
      </c>
      <c r="Y177" s="3"/>
      <c r="Z177" s="3"/>
      <c r="AA177" s="3"/>
      <c r="AB177" s="3"/>
      <c r="AC177" s="3"/>
      <c r="AD177" s="3"/>
      <c r="AE177" s="3"/>
      <c r="AF177" s="3"/>
      <c r="AG177" s="3"/>
      <c r="AH177" s="3"/>
      <c r="AI177" s="3"/>
    </row>
    <row r="178" spans="12:35">
      <c r="L178" s="3"/>
      <c r="M178" s="3"/>
      <c r="N178" s="3"/>
      <c r="O178" s="3"/>
      <c r="P178" s="3"/>
      <c r="Q178" s="3"/>
      <c r="R178" s="3"/>
      <c r="S178" s="3"/>
      <c r="T178" s="3"/>
      <c r="U178" s="3"/>
      <c r="V178" s="3"/>
      <c r="W178" s="35" t="s">
        <v>103</v>
      </c>
      <c r="X178" s="36">
        <v>85</v>
      </c>
      <c r="Y178" s="3"/>
      <c r="Z178" s="3"/>
      <c r="AA178" s="3"/>
      <c r="AB178" s="3"/>
      <c r="AC178" s="3"/>
      <c r="AD178" s="3"/>
      <c r="AE178" s="3"/>
      <c r="AF178" s="3"/>
      <c r="AG178" s="3"/>
      <c r="AH178" s="3"/>
      <c r="AI178" s="3"/>
    </row>
    <row r="179" spans="12:35">
      <c r="L179" s="3"/>
      <c r="M179" s="3"/>
      <c r="N179" s="3"/>
      <c r="O179" s="3"/>
      <c r="P179" s="3"/>
      <c r="Q179" s="3"/>
      <c r="R179" s="3"/>
      <c r="S179" s="3"/>
      <c r="T179" s="3"/>
      <c r="U179" s="3"/>
      <c r="V179" s="3"/>
      <c r="W179" s="35" t="s">
        <v>104</v>
      </c>
      <c r="X179" s="36">
        <v>86</v>
      </c>
      <c r="Y179" s="3"/>
      <c r="Z179" s="3"/>
      <c r="AA179" s="3"/>
      <c r="AB179" s="3"/>
      <c r="AC179" s="3"/>
      <c r="AD179" s="3"/>
      <c r="AE179" s="3"/>
      <c r="AF179" s="3"/>
      <c r="AG179" s="3"/>
      <c r="AH179" s="3"/>
      <c r="AI179" s="3"/>
    </row>
    <row r="180" spans="12:35">
      <c r="L180" s="3"/>
      <c r="M180" s="3"/>
      <c r="N180" s="3"/>
      <c r="O180" s="3"/>
      <c r="P180" s="3"/>
      <c r="Q180" s="3"/>
      <c r="R180" s="3"/>
      <c r="S180" s="3"/>
      <c r="T180" s="3"/>
      <c r="U180" s="3"/>
      <c r="V180" s="3"/>
      <c r="W180" s="35" t="s">
        <v>105</v>
      </c>
      <c r="X180" s="36">
        <v>87</v>
      </c>
      <c r="Y180" s="3"/>
      <c r="Z180" s="3"/>
      <c r="AA180" s="3"/>
      <c r="AB180" s="3"/>
      <c r="AC180" s="3"/>
      <c r="AD180" s="3"/>
      <c r="AE180" s="3"/>
      <c r="AF180" s="3"/>
      <c r="AG180" s="3"/>
      <c r="AH180" s="3"/>
      <c r="AI180" s="3"/>
    </row>
    <row r="181" spans="12:35">
      <c r="L181" s="3"/>
      <c r="M181" s="3"/>
      <c r="N181" s="3"/>
      <c r="O181" s="3"/>
      <c r="P181" s="3"/>
      <c r="Q181" s="3"/>
      <c r="R181" s="3"/>
      <c r="S181" s="3"/>
      <c r="T181" s="3"/>
      <c r="U181" s="3"/>
      <c r="V181" s="3"/>
      <c r="W181" s="35" t="s">
        <v>106</v>
      </c>
      <c r="X181" s="36">
        <v>88</v>
      </c>
      <c r="Y181" s="3"/>
      <c r="Z181" s="3"/>
      <c r="AA181" s="3"/>
      <c r="AB181" s="3"/>
      <c r="AC181" s="3"/>
      <c r="AD181" s="3"/>
      <c r="AE181" s="3"/>
      <c r="AF181" s="3"/>
      <c r="AG181" s="3"/>
      <c r="AH181" s="3"/>
      <c r="AI181" s="3"/>
    </row>
    <row r="182" spans="12:35">
      <c r="L182" s="3"/>
      <c r="M182" s="3"/>
      <c r="N182" s="3"/>
      <c r="O182" s="3"/>
      <c r="P182" s="3"/>
      <c r="Q182" s="3"/>
      <c r="R182" s="3"/>
      <c r="S182" s="3"/>
      <c r="T182" s="3"/>
      <c r="U182" s="3"/>
      <c r="V182" s="3"/>
      <c r="W182" s="35" t="s">
        <v>84</v>
      </c>
      <c r="X182" s="36">
        <v>89</v>
      </c>
      <c r="Y182" s="3"/>
      <c r="Z182" s="3"/>
      <c r="AA182" s="3"/>
      <c r="AB182" s="3"/>
      <c r="AC182" s="3"/>
      <c r="AD182" s="3"/>
      <c r="AE182" s="3"/>
      <c r="AF182" s="3"/>
      <c r="AG182" s="3"/>
      <c r="AH182" s="3"/>
      <c r="AI182" s="3"/>
    </row>
    <row r="183" spans="12:35" ht="12" customHeight="1">
      <c r="L183" s="3"/>
      <c r="M183" s="3"/>
      <c r="N183" s="3"/>
      <c r="O183" s="3"/>
      <c r="P183" s="3"/>
      <c r="Q183" s="3"/>
      <c r="R183" s="3"/>
      <c r="S183" s="3"/>
      <c r="T183" s="3"/>
      <c r="U183" s="3"/>
      <c r="V183" s="3"/>
      <c r="W183" s="35" t="s">
        <v>107</v>
      </c>
      <c r="X183" s="36">
        <v>90</v>
      </c>
      <c r="Y183" s="3"/>
      <c r="Z183" s="3"/>
      <c r="AA183" s="3"/>
      <c r="AB183" s="3"/>
      <c r="AC183" s="3"/>
      <c r="AD183" s="3"/>
      <c r="AE183" s="3"/>
      <c r="AF183" s="3"/>
      <c r="AG183" s="3"/>
      <c r="AH183" s="3"/>
      <c r="AI183" s="3"/>
    </row>
    <row r="184" spans="12:35">
      <c r="L184" s="3"/>
      <c r="M184" s="3"/>
      <c r="N184" s="3"/>
      <c r="O184" s="3"/>
      <c r="P184" s="3"/>
      <c r="Q184" s="3"/>
      <c r="R184" s="3"/>
      <c r="S184" s="3"/>
      <c r="T184" s="3"/>
      <c r="U184" s="3"/>
      <c r="V184" s="3"/>
      <c r="W184" s="35" t="s">
        <v>108</v>
      </c>
      <c r="X184" s="36">
        <v>91</v>
      </c>
      <c r="Y184" s="3"/>
      <c r="Z184" s="3"/>
      <c r="AA184" s="3"/>
      <c r="AB184" s="3"/>
      <c r="AC184" s="3"/>
      <c r="AD184" s="3"/>
      <c r="AE184" s="3"/>
      <c r="AF184" s="3"/>
      <c r="AG184" s="3"/>
      <c r="AH184" s="3"/>
      <c r="AI184" s="3"/>
    </row>
    <row r="185" spans="12:35">
      <c r="L185" s="3"/>
      <c r="M185" s="3"/>
      <c r="N185" s="3"/>
      <c r="O185" s="3"/>
      <c r="P185" s="3"/>
      <c r="Q185" s="3"/>
      <c r="R185" s="3"/>
      <c r="S185" s="3"/>
      <c r="T185" s="3"/>
      <c r="U185" s="3"/>
      <c r="V185" s="3"/>
      <c r="W185" s="35" t="s">
        <v>516</v>
      </c>
      <c r="X185" s="36">
        <v>92</v>
      </c>
      <c r="Y185" s="3"/>
      <c r="Z185" s="3"/>
      <c r="AA185" s="3"/>
      <c r="AB185" s="3"/>
      <c r="AC185" s="3"/>
      <c r="AD185" s="3"/>
      <c r="AE185" s="3"/>
      <c r="AF185" s="3"/>
      <c r="AG185" s="3"/>
      <c r="AH185" s="3"/>
      <c r="AI185" s="3"/>
    </row>
    <row r="186" spans="12:35">
      <c r="L186" s="3"/>
      <c r="M186" s="3"/>
      <c r="N186" s="3"/>
      <c r="O186" s="3"/>
      <c r="P186" s="3"/>
      <c r="Q186" s="3"/>
      <c r="R186" s="3"/>
      <c r="S186" s="3"/>
      <c r="T186" s="3"/>
      <c r="U186" s="3"/>
      <c r="V186" s="3"/>
      <c r="W186" s="35" t="s">
        <v>109</v>
      </c>
      <c r="X186" s="36">
        <v>93</v>
      </c>
      <c r="Y186" s="3"/>
      <c r="Z186" s="3"/>
      <c r="AA186" s="3"/>
      <c r="AB186" s="3"/>
      <c r="AC186" s="3"/>
      <c r="AD186" s="3"/>
      <c r="AE186" s="3"/>
      <c r="AF186" s="3"/>
      <c r="AG186" s="3"/>
      <c r="AH186" s="3"/>
      <c r="AI186" s="3"/>
    </row>
    <row r="187" spans="12:35">
      <c r="L187" s="3"/>
      <c r="M187" s="3"/>
      <c r="N187" s="3"/>
      <c r="O187" s="3"/>
      <c r="P187" s="3"/>
      <c r="Q187" s="3"/>
      <c r="R187" s="3"/>
      <c r="S187" s="3"/>
      <c r="T187" s="3"/>
      <c r="U187" s="3"/>
      <c r="V187" s="3"/>
      <c r="W187" s="35" t="s">
        <v>111</v>
      </c>
      <c r="X187" s="36">
        <v>94</v>
      </c>
      <c r="Y187" s="3"/>
      <c r="Z187" s="3"/>
      <c r="AA187" s="3"/>
      <c r="AB187" s="3"/>
      <c r="AC187" s="3"/>
      <c r="AD187" s="3"/>
      <c r="AE187" s="3"/>
      <c r="AF187" s="3"/>
      <c r="AG187" s="3"/>
      <c r="AH187" s="3"/>
      <c r="AI187" s="3"/>
    </row>
    <row r="188" spans="12:35">
      <c r="L188" s="3"/>
      <c r="M188" s="3"/>
      <c r="N188" s="3"/>
      <c r="O188" s="3"/>
      <c r="P188" s="3"/>
      <c r="Q188" s="3"/>
      <c r="R188" s="3"/>
      <c r="S188" s="3"/>
      <c r="T188" s="3"/>
      <c r="U188" s="3"/>
      <c r="V188" s="3"/>
      <c r="W188" s="35" t="s">
        <v>483</v>
      </c>
      <c r="X188" s="36">
        <v>75</v>
      </c>
      <c r="Y188" s="3"/>
      <c r="Z188" s="3"/>
      <c r="AA188" s="3"/>
      <c r="AB188" s="3"/>
      <c r="AC188" s="3"/>
      <c r="AD188" s="3"/>
      <c r="AE188" s="3"/>
      <c r="AF188" s="3"/>
      <c r="AG188" s="3"/>
      <c r="AH188" s="3"/>
      <c r="AI188" s="3"/>
    </row>
    <row r="189" spans="12:35">
      <c r="L189" s="3"/>
      <c r="M189" s="3"/>
      <c r="N189" s="3"/>
      <c r="O189" s="3"/>
      <c r="P189" s="3"/>
      <c r="Q189" s="3"/>
      <c r="R189" s="3"/>
      <c r="S189" s="3"/>
      <c r="T189" s="3"/>
      <c r="U189" s="3"/>
      <c r="V189" s="3"/>
      <c r="W189" s="35" t="s">
        <v>268</v>
      </c>
      <c r="X189" s="36">
        <v>95</v>
      </c>
      <c r="Y189" s="3"/>
      <c r="Z189" s="3"/>
      <c r="AA189" s="3"/>
      <c r="AB189" s="3"/>
      <c r="AC189" s="3"/>
      <c r="AD189" s="3"/>
      <c r="AE189" s="3"/>
      <c r="AF189" s="3"/>
      <c r="AG189" s="3"/>
      <c r="AH189" s="3"/>
      <c r="AI189" s="3"/>
    </row>
    <row r="190" spans="12:35">
      <c r="L190" s="3"/>
      <c r="M190" s="3"/>
      <c r="N190" s="3"/>
      <c r="O190" s="3"/>
      <c r="P190" s="3"/>
      <c r="Q190" s="3"/>
      <c r="R190" s="3"/>
      <c r="S190" s="3"/>
      <c r="T190" s="3"/>
      <c r="U190" s="3"/>
      <c r="V190" s="3"/>
      <c r="W190" s="35" t="s">
        <v>517</v>
      </c>
      <c r="X190" s="36">
        <v>96</v>
      </c>
      <c r="Y190" s="3"/>
      <c r="Z190" s="3"/>
      <c r="AA190" s="3"/>
      <c r="AB190" s="3"/>
      <c r="AC190" s="3"/>
      <c r="AD190" s="3"/>
      <c r="AE190" s="3"/>
      <c r="AF190" s="3"/>
      <c r="AG190" s="3"/>
      <c r="AH190" s="3"/>
      <c r="AI190" s="3"/>
    </row>
    <row r="191" spans="12:35">
      <c r="L191" s="3"/>
      <c r="M191" s="3"/>
      <c r="N191" s="3"/>
      <c r="O191" s="3"/>
      <c r="P191" s="3"/>
      <c r="Q191" s="3"/>
      <c r="R191" s="3"/>
      <c r="S191" s="3"/>
      <c r="T191" s="3"/>
      <c r="U191" s="3"/>
      <c r="V191" s="3"/>
      <c r="W191" s="35" t="s">
        <v>112</v>
      </c>
      <c r="X191" s="36">
        <v>97</v>
      </c>
      <c r="Y191" s="3"/>
      <c r="Z191" s="3"/>
      <c r="AA191" s="3"/>
      <c r="AB191" s="3"/>
      <c r="AC191" s="3"/>
      <c r="AD191" s="3"/>
      <c r="AE191" s="3"/>
      <c r="AF191" s="3"/>
      <c r="AG191" s="3"/>
      <c r="AH191" s="3"/>
      <c r="AI191" s="3"/>
    </row>
    <row r="192" spans="12:35">
      <c r="W192" s="35" t="s">
        <v>113</v>
      </c>
      <c r="X192" s="36">
        <v>98</v>
      </c>
      <c r="Z192" s="3"/>
    </row>
    <row r="193" spans="12:35">
      <c r="W193" s="35" t="s">
        <v>114</v>
      </c>
      <c r="X193" s="36">
        <v>99</v>
      </c>
      <c r="Z193" s="3"/>
    </row>
    <row r="194" spans="12:35">
      <c r="L194" s="3"/>
      <c r="M194" s="3"/>
      <c r="N194" s="3"/>
      <c r="O194" s="3"/>
      <c r="P194" s="3"/>
      <c r="Q194" s="3"/>
      <c r="R194" s="3"/>
      <c r="S194" s="3"/>
      <c r="T194" s="3"/>
      <c r="U194" s="3"/>
      <c r="V194" s="3"/>
      <c r="Y194" s="3"/>
      <c r="AA194" s="3"/>
      <c r="AB194" s="3"/>
      <c r="AC194" s="3"/>
      <c r="AD194" s="3"/>
      <c r="AE194" s="3"/>
      <c r="AF194" s="3"/>
      <c r="AG194" s="3"/>
      <c r="AH194" s="3"/>
      <c r="AI194" s="3"/>
    </row>
    <row r="196" spans="12:35">
      <c r="W196" s="4">
        <f>COUNTA(W117:W193)</f>
        <v>77</v>
      </c>
      <c r="X196" s="4">
        <f>COUNTA(X117:X194)</f>
        <v>77</v>
      </c>
      <c r="Z196" s="3"/>
    </row>
  </sheetData>
  <mergeCells count="39">
    <mergeCell ref="D66:J66"/>
    <mergeCell ref="D80:K80"/>
    <mergeCell ref="C113:K113"/>
    <mergeCell ref="D101:K101"/>
    <mergeCell ref="C76:K76"/>
    <mergeCell ref="D87:K87"/>
    <mergeCell ref="D89:K89"/>
    <mergeCell ref="D100:K100"/>
    <mergeCell ref="D99:K99"/>
    <mergeCell ref="D79:K79"/>
    <mergeCell ref="D67:J67"/>
    <mergeCell ref="D68:J68"/>
    <mergeCell ref="D69:J69"/>
    <mergeCell ref="D88:K88"/>
    <mergeCell ref="D78:K78"/>
    <mergeCell ref="J12:K12"/>
    <mergeCell ref="D50:J50"/>
    <mergeCell ref="B9:D9"/>
    <mergeCell ref="E9:K9"/>
    <mergeCell ref="B12:C12"/>
    <mergeCell ref="E42:H42"/>
    <mergeCell ref="E43:H43"/>
    <mergeCell ref="E44:H44"/>
    <mergeCell ref="C44:D44"/>
    <mergeCell ref="C14:K14"/>
    <mergeCell ref="C42:D42"/>
    <mergeCell ref="C43:D43"/>
    <mergeCell ref="C21:K21"/>
    <mergeCell ref="D49:K49"/>
    <mergeCell ref="I44:K44"/>
    <mergeCell ref="D64:J64"/>
    <mergeCell ref="D65:J65"/>
    <mergeCell ref="D60:H60"/>
    <mergeCell ref="D57:H58"/>
    <mergeCell ref="C55:K55"/>
    <mergeCell ref="D62:J62"/>
    <mergeCell ref="D63:J63"/>
    <mergeCell ref="I56:J56"/>
    <mergeCell ref="D56:H56"/>
  </mergeCells>
  <phoneticPr fontId="4" type="noConversion"/>
  <dataValidations xWindow="724" yWindow="349" count="6">
    <dataValidation type="list" allowBlank="1" showInputMessage="1" showErrorMessage="1" prompt="Select from drop down menu." sqref="G12" xr:uid="{00000000-0002-0000-0100-000000000000}">
      <formula1>$AA$116:$AA$123</formula1>
    </dataValidation>
    <dataValidation type="list" allowBlank="1" showInputMessage="1" showErrorMessage="1" prompt="Please click on drop-down arrow to choose from menu." sqref="J61" xr:uid="{00000000-0002-0000-0100-000001000000}">
      <formula1>$X$16:$X$18</formula1>
    </dataValidation>
    <dataValidation type="list" allowBlank="1" showInputMessage="1" showErrorMessage="1" prompt="Select Yes or No from the drop down menu." sqref="I28 I36 I34 I32 I30 I38" xr:uid="{00000000-0002-0000-0100-000002000000}">
      <formula1>"Yes, No"</formula1>
    </dataValidation>
    <dataValidation type="list" allowBlank="1" showInputMessage="1" showErrorMessage="1" prompt="Select from drop down menu." sqref="E9:K9" xr:uid="{00000000-0002-0000-0100-000003000000}">
      <formula1>$W$116:$W$193</formula1>
    </dataValidation>
    <dataValidation type="list" allowBlank="1" showInputMessage="1" showErrorMessage="1" prompt="Select from drop down menu." sqref="D12" xr:uid="{00000000-0002-0000-0100-000005000000}">
      <formula1>$X$116:$X$193</formula1>
    </dataValidation>
    <dataValidation type="list" allowBlank="1" showInputMessage="1" showErrorMessage="1" prompt="Select from drop down menu." sqref="J12:K12" xr:uid="{00000000-0002-0000-0100-000004000000}">
      <formula1>$Z$116:$Z$163</formula1>
    </dataValidation>
  </dataValidations>
  <printOptions horizontalCentered="1"/>
  <pageMargins left="0.2" right="0.24" top="0.53" bottom="0.6" header="0.32" footer="0.34"/>
  <pageSetup orientation="portrait" useFirstPageNumber="1" r:id="rId1"/>
  <headerFooter alignWithMargins="0">
    <oddFooter>&amp;R&amp;"Calibri,Regular"Cover: &amp;P</oddFooter>
  </headerFooter>
  <rowBreaks count="1" manualBreakCount="1">
    <brk id="52" max="16383" man="1"/>
  </rowBreaks>
  <cellWatches>
    <cellWatch r="E9"/>
  </cellWatches>
  <drawing r:id="rId2"/>
  <legacyDrawing r:id="rId3"/>
  <mc:AlternateContent xmlns:mc="http://schemas.openxmlformats.org/markup-compatibility/2006">
    <mc:Choice Requires="x14">
      <controls>
        <mc:AlternateContent xmlns:mc="http://schemas.openxmlformats.org/markup-compatibility/2006">
          <mc:Choice Requires="x14">
            <control shapeId="26792" r:id="rId4" name="Check Box 1192">
              <controlPr defaultSize="0" autoFill="0" autoLine="0" autoPict="0">
                <anchor moveWithCells="1">
                  <from>
                    <xdr:col>8</xdr:col>
                    <xdr:colOff>371475</xdr:colOff>
                    <xdr:row>57</xdr:row>
                    <xdr:rowOff>28575</xdr:rowOff>
                  </from>
                  <to>
                    <xdr:col>9</xdr:col>
                    <xdr:colOff>66675</xdr:colOff>
                    <xdr:row>57</xdr:row>
                    <xdr:rowOff>247650</xdr:rowOff>
                  </to>
                </anchor>
              </controlPr>
            </control>
          </mc:Choice>
        </mc:AlternateContent>
        <mc:AlternateContent xmlns:mc="http://schemas.openxmlformats.org/markup-compatibility/2006">
          <mc:Choice Requires="x14">
            <control shapeId="26793" r:id="rId5" name="Check Box 1193">
              <controlPr defaultSize="0" autoFill="0" autoLine="0" autoPict="0">
                <anchor moveWithCells="1">
                  <from>
                    <xdr:col>10</xdr:col>
                    <xdr:colOff>257175</xdr:colOff>
                    <xdr:row>57</xdr:row>
                    <xdr:rowOff>28575</xdr:rowOff>
                  </from>
                  <to>
                    <xdr:col>10</xdr:col>
                    <xdr:colOff>561975</xdr:colOff>
                    <xdr:row>57</xdr:row>
                    <xdr:rowOff>247650</xdr:rowOff>
                  </to>
                </anchor>
              </controlPr>
            </control>
          </mc:Choice>
        </mc:AlternateContent>
        <mc:AlternateContent xmlns:mc="http://schemas.openxmlformats.org/markup-compatibility/2006">
          <mc:Choice Requires="x14">
            <control shapeId="26794" r:id="rId6" name="Check Box 1194">
              <controlPr defaultSize="0" autoFill="0" autoLine="0" autoPict="0">
                <anchor moveWithCells="1">
                  <from>
                    <xdr:col>8</xdr:col>
                    <xdr:colOff>390525</xdr:colOff>
                    <xdr:row>59</xdr:row>
                    <xdr:rowOff>104775</xdr:rowOff>
                  </from>
                  <to>
                    <xdr:col>9</xdr:col>
                    <xdr:colOff>85725</xdr:colOff>
                    <xdr:row>59</xdr:row>
                    <xdr:rowOff>323850</xdr:rowOff>
                  </to>
                </anchor>
              </controlPr>
            </control>
          </mc:Choice>
        </mc:AlternateContent>
        <mc:AlternateContent xmlns:mc="http://schemas.openxmlformats.org/markup-compatibility/2006">
          <mc:Choice Requires="x14">
            <control shapeId="26796" r:id="rId7" name="Check Box 1196">
              <controlPr defaultSize="0" autoFill="0" autoLine="0" autoPict="0">
                <anchor moveWithCells="1">
                  <from>
                    <xdr:col>10</xdr:col>
                    <xdr:colOff>276225</xdr:colOff>
                    <xdr:row>59</xdr:row>
                    <xdr:rowOff>104775</xdr:rowOff>
                  </from>
                  <to>
                    <xdr:col>10</xdr:col>
                    <xdr:colOff>581025</xdr:colOff>
                    <xdr:row>59</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2:O68"/>
  <sheetViews>
    <sheetView showGridLines="0" workbookViewId="0">
      <selection activeCell="E5" sqref="E5"/>
    </sheetView>
  </sheetViews>
  <sheetFormatPr defaultColWidth="9.140625" defaultRowHeight="12.75"/>
  <cols>
    <col min="1" max="1" width="7.28515625" style="2" customWidth="1"/>
    <col min="2" max="2" width="2.140625" style="2" customWidth="1"/>
    <col min="3" max="3" width="1.42578125" style="2" customWidth="1"/>
    <col min="4" max="4" width="2.5703125" style="11" customWidth="1"/>
    <col min="5" max="5" width="11.5703125" style="2" customWidth="1"/>
    <col min="6" max="6" width="16.140625" style="2" customWidth="1"/>
    <col min="7" max="7" width="3.85546875" style="2" customWidth="1"/>
    <col min="8" max="8" width="14.28515625" style="2" customWidth="1"/>
    <col min="9" max="9" width="1.85546875" style="2" customWidth="1"/>
    <col min="10" max="10" width="14.5703125" style="2" customWidth="1"/>
    <col min="11" max="11" width="1.42578125" style="2" customWidth="1"/>
    <col min="12" max="12" width="12.7109375" style="2" customWidth="1"/>
    <col min="13" max="13" width="2.28515625" style="2" customWidth="1"/>
    <col min="14" max="14" width="1.42578125" style="2" customWidth="1"/>
    <col min="15" max="15" width="3.28515625" style="2" customWidth="1"/>
    <col min="16" max="16384" width="9.140625" style="2"/>
  </cols>
  <sheetData>
    <row r="2" spans="4:14" ht="30.75" customHeight="1">
      <c r="E2" s="646" t="str">
        <f>Cover!E9</f>
        <v>Parish Name</v>
      </c>
      <c r="F2" s="646"/>
      <c r="G2" s="646"/>
      <c r="H2" s="646"/>
      <c r="I2" s="646"/>
      <c r="J2" s="646"/>
      <c r="K2" s="646"/>
      <c r="L2" s="646"/>
      <c r="M2" s="646"/>
      <c r="N2" s="646"/>
    </row>
    <row r="3" spans="4:14" ht="21" customHeight="1">
      <c r="E3" s="647" t="s">
        <v>374</v>
      </c>
      <c r="F3" s="647"/>
      <c r="G3" s="647"/>
      <c r="H3" s="647"/>
      <c r="I3" s="647"/>
      <c r="J3" s="647"/>
      <c r="K3" s="647"/>
      <c r="L3" s="647"/>
      <c r="M3" s="647"/>
      <c r="N3" s="647"/>
    </row>
    <row r="4" spans="4:14" ht="18.75" customHeight="1">
      <c r="E4" s="648" t="s">
        <v>520</v>
      </c>
      <c r="F4" s="648"/>
      <c r="G4" s="648"/>
      <c r="H4" s="648"/>
      <c r="I4" s="648"/>
      <c r="J4" s="648"/>
      <c r="K4" s="648"/>
      <c r="L4" s="648"/>
      <c r="M4" s="648"/>
      <c r="N4" s="648"/>
    </row>
    <row r="5" spans="4:14" ht="2.25" customHeight="1">
      <c r="E5" s="64"/>
      <c r="F5" s="64"/>
      <c r="G5" s="64"/>
      <c r="H5" s="64"/>
      <c r="I5" s="64"/>
      <c r="J5" s="64"/>
      <c r="K5" s="64"/>
      <c r="L5" s="64"/>
      <c r="M5" s="64"/>
      <c r="N5" s="64"/>
    </row>
    <row r="6" spans="4:14" ht="5.25" customHeight="1">
      <c r="D6" s="49"/>
      <c r="E6" s="49"/>
      <c r="F6" s="63"/>
      <c r="G6" s="63"/>
      <c r="H6" s="63"/>
      <c r="I6" s="63"/>
      <c r="J6" s="63"/>
      <c r="K6" s="63"/>
      <c r="L6" s="63"/>
      <c r="M6" s="63"/>
      <c r="N6" s="63"/>
    </row>
    <row r="7" spans="4:14" ht="23.25" customHeight="1">
      <c r="D7" s="135"/>
      <c r="E7" s="136"/>
      <c r="F7" s="136"/>
      <c r="G7" s="136"/>
      <c r="H7" s="136"/>
      <c r="I7" s="136"/>
      <c r="J7" s="136"/>
      <c r="K7" s="136"/>
      <c r="L7" s="136"/>
      <c r="M7" s="136"/>
      <c r="N7" s="136"/>
    </row>
    <row r="8" spans="4:14" s="103" customFormat="1" ht="15.75" thickBot="1">
      <c r="D8" s="117"/>
      <c r="E8" s="457"/>
      <c r="F8" s="458" t="s">
        <v>472</v>
      </c>
      <c r="G8" s="116"/>
      <c r="H8" s="456" t="s">
        <v>34</v>
      </c>
      <c r="I8" s="138"/>
      <c r="J8" s="456" t="s">
        <v>15</v>
      </c>
      <c r="K8" s="521"/>
      <c r="L8" s="456" t="s">
        <v>291</v>
      </c>
    </row>
    <row r="9" spans="4:14" s="103" customFormat="1" ht="7.5" customHeight="1">
      <c r="D9" s="117"/>
      <c r="E9" s="118"/>
      <c r="F9" s="477"/>
      <c r="G9" s="116"/>
      <c r="H9" s="138"/>
      <c r="I9" s="138"/>
      <c r="J9" s="138"/>
      <c r="K9" s="146"/>
      <c r="L9" s="138"/>
    </row>
    <row r="10" spans="4:14" s="103" customFormat="1" ht="15">
      <c r="D10" s="117"/>
      <c r="E10" s="367"/>
      <c r="F10" s="514" t="s">
        <v>366</v>
      </c>
      <c r="G10" s="515"/>
      <c r="H10" s="495">
        <f>'Balance Sheet '!E11</f>
        <v>0</v>
      </c>
      <c r="I10" s="495"/>
      <c r="J10" s="495">
        <f>'Balance Sheet '!F11</f>
        <v>0</v>
      </c>
      <c r="K10" s="483"/>
      <c r="L10" s="496">
        <f>J10+H10</f>
        <v>0</v>
      </c>
      <c r="M10" s="131"/>
      <c r="N10" s="131"/>
    </row>
    <row r="11" spans="4:14" s="103" customFormat="1" ht="15">
      <c r="D11" s="117"/>
      <c r="E11" s="367"/>
      <c r="F11" s="514" t="s">
        <v>442</v>
      </c>
      <c r="G11" s="515"/>
      <c r="H11" s="495">
        <f>'Balance Sheet '!E12</f>
        <v>0</v>
      </c>
      <c r="I11" s="495"/>
      <c r="J11" s="495">
        <f>'Balance Sheet '!F12</f>
        <v>0</v>
      </c>
      <c r="K11" s="483"/>
      <c r="L11" s="496">
        <f>J11+H11</f>
        <v>0</v>
      </c>
      <c r="M11" s="131"/>
      <c r="N11" s="131"/>
    </row>
    <row r="12" spans="4:14" s="103" customFormat="1" ht="15">
      <c r="D12" s="117"/>
      <c r="E12" s="367"/>
      <c r="F12" s="514" t="s">
        <v>443</v>
      </c>
      <c r="G12" s="515"/>
      <c r="H12" s="495">
        <f>'Balance Sheet '!E13</f>
        <v>0</v>
      </c>
      <c r="I12" s="495"/>
      <c r="J12" s="495">
        <f>'Balance Sheet '!F13</f>
        <v>0</v>
      </c>
      <c r="K12" s="483"/>
      <c r="L12" s="496">
        <f>J12+H12</f>
        <v>0</v>
      </c>
      <c r="M12" s="131"/>
      <c r="N12" s="131"/>
    </row>
    <row r="13" spans="4:14" s="103" customFormat="1" ht="15">
      <c r="D13" s="117"/>
      <c r="E13" s="367"/>
      <c r="F13" s="514" t="s">
        <v>471</v>
      </c>
      <c r="G13" s="515"/>
      <c r="H13" s="499">
        <f>'Balance Sheet '!E18</f>
        <v>0</v>
      </c>
      <c r="I13" s="495"/>
      <c r="J13" s="499">
        <f>'Balance Sheet '!F18</f>
        <v>0</v>
      </c>
      <c r="K13" s="483"/>
      <c r="L13" s="500">
        <f>J13+H13</f>
        <v>0</v>
      </c>
      <c r="M13" s="131"/>
      <c r="N13" s="131"/>
    </row>
    <row r="14" spans="4:14" s="103" customFormat="1" ht="15">
      <c r="D14" s="117"/>
      <c r="E14" s="367"/>
      <c r="F14" s="516" t="s">
        <v>415</v>
      </c>
      <c r="G14" s="515"/>
      <c r="H14" s="517">
        <f>SUM(H10:H13)</f>
        <v>0</v>
      </c>
      <c r="I14" s="517"/>
      <c r="J14" s="517">
        <f>SUM(J10:J13)</f>
        <v>0</v>
      </c>
      <c r="K14" s="483"/>
      <c r="L14" s="519">
        <f>J14+H14</f>
        <v>0</v>
      </c>
      <c r="M14" s="131"/>
      <c r="N14" s="131"/>
    </row>
    <row r="15" spans="4:14" s="103" customFormat="1" ht="6" customHeight="1">
      <c r="D15" s="117"/>
      <c r="E15" s="515"/>
      <c r="F15" s="515"/>
      <c r="G15" s="515"/>
      <c r="H15" s="495"/>
      <c r="I15" s="495"/>
      <c r="J15" s="495"/>
      <c r="K15" s="483"/>
      <c r="L15" s="496"/>
      <c r="M15" s="131"/>
      <c r="N15" s="131"/>
    </row>
    <row r="16" spans="4:14" s="103" customFormat="1" ht="22.5" customHeight="1">
      <c r="D16" s="116"/>
      <c r="E16" s="641" t="s">
        <v>217</v>
      </c>
      <c r="F16" s="641"/>
      <c r="G16" s="515"/>
      <c r="H16" s="518">
        <f>'Balance Sheet '!E30+'Balance Sheet '!E29+'Balance Sheet '!E31</f>
        <v>0</v>
      </c>
      <c r="I16" s="518"/>
      <c r="J16" s="518">
        <f>'Balance Sheet '!F30+'Balance Sheet '!F29+'Balance Sheet '!F31</f>
        <v>0</v>
      </c>
      <c r="K16" s="483"/>
      <c r="L16" s="519">
        <f>J16+H16</f>
        <v>0</v>
      </c>
      <c r="M16" s="131"/>
      <c r="N16" s="131"/>
    </row>
    <row r="17" spans="4:14" s="103" customFormat="1" ht="9" customHeight="1">
      <c r="D17" s="117"/>
      <c r="E17" s="118"/>
      <c r="F17" s="118"/>
      <c r="G17" s="118"/>
      <c r="H17" s="479"/>
      <c r="I17" s="479"/>
      <c r="J17" s="479"/>
      <c r="K17" s="479"/>
      <c r="L17" s="479"/>
      <c r="M17" s="123"/>
      <c r="N17" s="124"/>
    </row>
    <row r="18" spans="4:14" s="103" customFormat="1" ht="15" customHeight="1" thickBot="1">
      <c r="D18" s="116"/>
      <c r="E18" s="649" t="s">
        <v>245</v>
      </c>
      <c r="F18" s="649"/>
      <c r="G18" s="137"/>
      <c r="H18" s="520"/>
      <c r="I18" s="520"/>
      <c r="J18" s="520"/>
      <c r="K18" s="141"/>
      <c r="L18" s="520"/>
      <c r="M18" s="139"/>
      <c r="N18" s="132"/>
    </row>
    <row r="19" spans="4:14" s="103" customFormat="1" ht="5.25" customHeight="1">
      <c r="D19" s="140"/>
      <c r="E19" s="140"/>
      <c r="F19" s="140"/>
      <c r="G19" s="137"/>
      <c r="H19" s="478"/>
      <c r="I19" s="478"/>
      <c r="J19" s="478"/>
      <c r="K19" s="141"/>
      <c r="L19" s="478"/>
      <c r="M19" s="139"/>
      <c r="N19" s="132"/>
    </row>
    <row r="20" spans="4:14" s="133" customFormat="1" ht="15">
      <c r="D20" s="493"/>
      <c r="E20" s="639" t="s">
        <v>384</v>
      </c>
      <c r="F20" s="639"/>
      <c r="G20" s="487"/>
      <c r="H20" s="494">
        <f>'IS Summary '!D9</f>
        <v>0</v>
      </c>
      <c r="I20" s="494"/>
      <c r="J20" s="495">
        <f>'IS Summary '!E13</f>
        <v>0</v>
      </c>
      <c r="K20" s="483"/>
      <c r="L20" s="496">
        <f>J20+H20</f>
        <v>0</v>
      </c>
      <c r="M20" s="119"/>
      <c r="N20" s="124"/>
    </row>
    <row r="21" spans="4:14" s="103" customFormat="1" ht="15">
      <c r="D21" s="489"/>
      <c r="E21" s="639" t="s">
        <v>388</v>
      </c>
      <c r="F21" s="639"/>
      <c r="G21" s="497"/>
      <c r="H21" s="498">
        <f>'IS Summary '!D10+'IS Summary '!D11+'IS Summary '!D12</f>
        <v>0</v>
      </c>
      <c r="I21" s="498"/>
      <c r="J21" s="498">
        <f>'IS Summary '!E10+'IS Summary '!E11+'IS Summary '!E12</f>
        <v>0</v>
      </c>
      <c r="K21" s="483"/>
      <c r="L21" s="496">
        <f>J21+H21</f>
        <v>0</v>
      </c>
      <c r="M21" s="121"/>
      <c r="N21" s="125"/>
    </row>
    <row r="22" spans="4:14" s="103" customFormat="1" ht="15" customHeight="1">
      <c r="D22" s="489"/>
      <c r="E22" s="639" t="s">
        <v>470</v>
      </c>
      <c r="F22" s="639"/>
      <c r="G22" s="497"/>
      <c r="H22" s="498">
        <f>'IS Summary '!D13+'IS Summary '!D14+'IS Summary '!D15</f>
        <v>0</v>
      </c>
      <c r="I22" s="498"/>
      <c r="J22" s="498">
        <f>'IS Summary '!E14+'IS Summary '!E15</f>
        <v>0</v>
      </c>
      <c r="K22" s="483"/>
      <c r="L22" s="496">
        <f>J22+H22</f>
        <v>0</v>
      </c>
      <c r="M22" s="121"/>
      <c r="N22" s="125"/>
    </row>
    <row r="23" spans="4:14" s="103" customFormat="1" ht="15">
      <c r="D23" s="489"/>
      <c r="E23" s="639" t="s">
        <v>284</v>
      </c>
      <c r="F23" s="639"/>
      <c r="G23" s="497"/>
      <c r="H23" s="499">
        <f>'IS Summary '!D16+'IS Summary '!D17+'IS Summary '!D18</f>
        <v>0</v>
      </c>
      <c r="I23" s="498"/>
      <c r="J23" s="499">
        <f>'IS Summary '!E16+'IS Summary '!E17+'IS Summary '!E18</f>
        <v>0</v>
      </c>
      <c r="K23" s="483"/>
      <c r="L23" s="500">
        <f>J23+H23</f>
        <v>0</v>
      </c>
      <c r="M23" s="121"/>
      <c r="N23" s="125"/>
    </row>
    <row r="24" spans="4:14" s="103" customFormat="1" ht="15">
      <c r="D24" s="489"/>
      <c r="E24" s="641" t="s">
        <v>377</v>
      </c>
      <c r="F24" s="641"/>
      <c r="G24" s="481"/>
      <c r="H24" s="501">
        <f>SUM(H20:H23)</f>
        <v>0</v>
      </c>
      <c r="I24" s="501"/>
      <c r="J24" s="501">
        <f>SUM(J20:J23)</f>
        <v>0</v>
      </c>
      <c r="K24" s="492"/>
      <c r="L24" s="502">
        <f>J24+H24</f>
        <v>0</v>
      </c>
      <c r="M24" s="121"/>
      <c r="N24" s="125"/>
    </row>
    <row r="25" spans="4:14" s="103" customFormat="1" ht="9" customHeight="1">
      <c r="D25" s="489"/>
      <c r="E25" s="481"/>
      <c r="F25" s="481"/>
      <c r="G25" s="503"/>
      <c r="H25" s="307"/>
      <c r="I25" s="307"/>
      <c r="J25" s="307"/>
      <c r="K25" s="492"/>
      <c r="L25" s="307"/>
      <c r="M25" s="121"/>
      <c r="N25" s="125"/>
    </row>
    <row r="26" spans="4:14" s="103" customFormat="1" ht="15">
      <c r="D26" s="489"/>
      <c r="E26" s="639" t="s">
        <v>376</v>
      </c>
      <c r="F26" s="639"/>
      <c r="G26" s="497"/>
      <c r="H26" s="307">
        <f>'IS Summary '!D22+'IS Summary '!D23</f>
        <v>0</v>
      </c>
      <c r="I26" s="307"/>
      <c r="J26" s="307">
        <f>'IS Summary '!E22+'IS Summary '!E23</f>
        <v>0</v>
      </c>
      <c r="K26" s="492"/>
      <c r="L26" s="307">
        <f t="shared" ref="L26:L32" si="0">J26+H26</f>
        <v>0</v>
      </c>
      <c r="M26" s="121"/>
      <c r="N26" s="145"/>
    </row>
    <row r="27" spans="4:14" s="103" customFormat="1" ht="15">
      <c r="D27" s="489"/>
      <c r="E27" s="639" t="s">
        <v>285</v>
      </c>
      <c r="F27" s="639"/>
      <c r="G27" s="497"/>
      <c r="H27" s="307">
        <f>'IS Summary '!D24</f>
        <v>0</v>
      </c>
      <c r="I27" s="307"/>
      <c r="J27" s="307">
        <f>'IS Summary '!E24</f>
        <v>0</v>
      </c>
      <c r="K27" s="492"/>
      <c r="L27" s="307">
        <f t="shared" si="0"/>
        <v>0</v>
      </c>
      <c r="M27" s="121"/>
      <c r="N27" s="145"/>
    </row>
    <row r="28" spans="4:14" s="103" customFormat="1" ht="15">
      <c r="D28" s="489"/>
      <c r="E28" s="639" t="s">
        <v>388</v>
      </c>
      <c r="F28" s="639"/>
      <c r="G28" s="497"/>
      <c r="H28" s="307">
        <f>'IS Summary '!D25+'IS Summary '!D26+'IS Summary '!D27</f>
        <v>0</v>
      </c>
      <c r="I28" s="307"/>
      <c r="J28" s="307">
        <f>'IS Summary '!E10+'IS Summary '!E11+'IS Summary '!E12</f>
        <v>0</v>
      </c>
      <c r="K28" s="492"/>
      <c r="L28" s="307">
        <f t="shared" si="0"/>
        <v>0</v>
      </c>
      <c r="M28" s="121"/>
      <c r="N28" s="145"/>
    </row>
    <row r="29" spans="4:14" s="103" customFormat="1" ht="15">
      <c r="D29" s="489"/>
      <c r="E29" s="639" t="s">
        <v>15</v>
      </c>
      <c r="F29" s="639"/>
      <c r="G29" s="497"/>
      <c r="H29" s="307">
        <f>'IS Summary '!D28+'IS Summary '!D29+'IS Summary '!D30</f>
        <v>0</v>
      </c>
      <c r="I29" s="307"/>
      <c r="J29" s="307">
        <f>'IS Summary '!E28+'IS Summary '!E29+'IS Summary '!E30</f>
        <v>0</v>
      </c>
      <c r="K29" s="492"/>
      <c r="L29" s="307">
        <f t="shared" si="0"/>
        <v>0</v>
      </c>
      <c r="M29" s="121"/>
      <c r="N29" s="145"/>
    </row>
    <row r="30" spans="4:14" s="103" customFormat="1" ht="15">
      <c r="D30" s="489"/>
      <c r="E30" s="639" t="s">
        <v>286</v>
      </c>
      <c r="F30" s="639"/>
      <c r="G30" s="497"/>
      <c r="H30" s="307">
        <f>'IS Summary '!D31+'IS Summary '!D32+'IS Summary '!D33</f>
        <v>0</v>
      </c>
      <c r="I30" s="307"/>
      <c r="J30" s="307">
        <f>'IS Summary '!E31+'IS Summary '!E32+'IS Summary '!E33</f>
        <v>0</v>
      </c>
      <c r="K30" s="492"/>
      <c r="L30" s="307">
        <f t="shared" si="0"/>
        <v>0</v>
      </c>
      <c r="M30" s="121"/>
      <c r="N30" s="145"/>
    </row>
    <row r="31" spans="4:14" s="103" customFormat="1" ht="15">
      <c r="D31" s="489"/>
      <c r="E31" s="639" t="s">
        <v>287</v>
      </c>
      <c r="F31" s="639"/>
      <c r="G31" s="497"/>
      <c r="H31" s="309">
        <f>'IS Summary '!D34+'IS Summary '!D35+'IS Summary '!D36+'IS Summary '!D37</f>
        <v>0</v>
      </c>
      <c r="I31" s="307"/>
      <c r="J31" s="309">
        <f>'IS Summary '!E34+'IS Summary '!E35+'IS Summary '!E36+'IS Summary '!E37</f>
        <v>0</v>
      </c>
      <c r="K31" s="492"/>
      <c r="L31" s="309">
        <f t="shared" si="0"/>
        <v>0</v>
      </c>
      <c r="M31" s="121"/>
      <c r="N31" s="145"/>
    </row>
    <row r="32" spans="4:14" s="103" customFormat="1" ht="15">
      <c r="D32" s="504"/>
      <c r="E32" s="645" t="s">
        <v>378</v>
      </c>
      <c r="F32" s="645"/>
      <c r="G32" s="505"/>
      <c r="H32" s="202">
        <f>SUM(H26:H31)</f>
        <v>0</v>
      </c>
      <c r="I32" s="202"/>
      <c r="J32" s="202">
        <f>SUM(J26:J31)</f>
        <v>0</v>
      </c>
      <c r="K32" s="492"/>
      <c r="L32" s="202">
        <f t="shared" si="0"/>
        <v>0</v>
      </c>
      <c r="M32" s="122"/>
      <c r="N32" s="145"/>
    </row>
    <row r="33" spans="2:15" s="103" customFormat="1" ht="15.75" thickBot="1">
      <c r="D33" s="504"/>
      <c r="E33" s="194"/>
      <c r="F33" s="506" t="s">
        <v>385</v>
      </c>
      <c r="G33" s="507"/>
      <c r="H33" s="318">
        <f>H24-H32</f>
        <v>0</v>
      </c>
      <c r="I33" s="202"/>
      <c r="J33" s="318">
        <f>J24-J32</f>
        <v>0</v>
      </c>
      <c r="K33" s="492"/>
      <c r="L33" s="318">
        <f>L24-L32</f>
        <v>0</v>
      </c>
      <c r="M33" s="122"/>
      <c r="N33" s="126"/>
    </row>
    <row r="34" spans="2:15" ht="15">
      <c r="D34" s="504"/>
      <c r="E34" s="505"/>
      <c r="F34" s="507"/>
      <c r="G34" s="507"/>
      <c r="H34" s="507"/>
      <c r="I34" s="507"/>
      <c r="J34" s="507"/>
      <c r="K34" s="492"/>
      <c r="L34" s="507"/>
      <c r="M34" s="120"/>
      <c r="N34" s="120"/>
    </row>
    <row r="35" spans="2:15" ht="15">
      <c r="D35" s="640" t="s">
        <v>493</v>
      </c>
      <c r="E35" s="640"/>
      <c r="F35" s="640"/>
      <c r="G35" s="508"/>
      <c r="H35" s="304">
        <f>'IS Summary '!D46</f>
        <v>0</v>
      </c>
      <c r="I35" s="304"/>
      <c r="J35" s="304">
        <f>'IS Summary '!E46</f>
        <v>0</v>
      </c>
      <c r="K35" s="492"/>
      <c r="L35" s="307">
        <f>J35+H35</f>
        <v>0</v>
      </c>
      <c r="M35" s="141"/>
      <c r="N35" s="141"/>
    </row>
    <row r="36" spans="2:15" s="6" customFormat="1" ht="15">
      <c r="D36" s="640" t="s">
        <v>469</v>
      </c>
      <c r="E36" s="640"/>
      <c r="F36" s="640"/>
      <c r="G36" s="497"/>
      <c r="H36" s="309">
        <f>'IS Summary '!D51</f>
        <v>0</v>
      </c>
      <c r="I36" s="307"/>
      <c r="J36" s="309">
        <f>'IS Summary '!E51</f>
        <v>0</v>
      </c>
      <c r="K36" s="492"/>
      <c r="L36" s="309">
        <f>J36+H36</f>
        <v>0</v>
      </c>
      <c r="M36" s="115"/>
      <c r="N36" s="142"/>
    </row>
    <row r="37" spans="2:15" s="15" customFormat="1" ht="15">
      <c r="D37" s="480"/>
      <c r="E37" s="480"/>
      <c r="F37" s="509" t="s">
        <v>386</v>
      </c>
      <c r="G37" s="509"/>
      <c r="H37" s="510">
        <f>H35-H36</f>
        <v>0</v>
      </c>
      <c r="I37" s="510"/>
      <c r="J37" s="510">
        <f>J35-J36</f>
        <v>0</v>
      </c>
      <c r="K37" s="492"/>
      <c r="L37" s="511">
        <f>J37+H37</f>
        <v>0</v>
      </c>
      <c r="M37" s="143"/>
      <c r="N37" s="130"/>
    </row>
    <row r="38" spans="2:15" s="15" customFormat="1" ht="15" thickBot="1">
      <c r="D38" s="480"/>
      <c r="E38" s="480"/>
      <c r="F38" s="491" t="s">
        <v>387</v>
      </c>
      <c r="G38" s="491"/>
      <c r="H38" s="362">
        <f>H33+H37</f>
        <v>0</v>
      </c>
      <c r="I38" s="512"/>
      <c r="J38" s="362">
        <f>J33+J37</f>
        <v>0</v>
      </c>
      <c r="K38" s="492"/>
      <c r="L38" s="513">
        <f>J38+H38</f>
        <v>0</v>
      </c>
      <c r="M38" s="127"/>
      <c r="N38" s="130"/>
    </row>
    <row r="39" spans="2:15">
      <c r="H39"/>
      <c r="I39"/>
      <c r="J39"/>
      <c r="K39"/>
      <c r="L39"/>
    </row>
    <row r="40" spans="2:15" s="15" customFormat="1" ht="19.5" customHeight="1" thickBot="1">
      <c r="D40" s="210"/>
      <c r="E40" s="454"/>
      <c r="F40" s="455" t="s">
        <v>391</v>
      </c>
      <c r="G40" s="143"/>
      <c r="H40" s="478"/>
      <c r="I40" s="478"/>
      <c r="J40" s="478"/>
      <c r="K40" s="478"/>
      <c r="L40" s="478"/>
      <c r="M40" s="527"/>
      <c r="N40" s="130"/>
    </row>
    <row r="41" spans="2:15" s="15" customFormat="1" ht="14.25">
      <c r="D41" s="209"/>
      <c r="E41" s="480"/>
      <c r="F41" s="481" t="s">
        <v>376</v>
      </c>
      <c r="G41" s="482"/>
      <c r="H41" s="522">
        <f t="shared" ref="H41:H46" si="1">IFERROR(H26/$H$32,0)</f>
        <v>0</v>
      </c>
      <c r="I41" s="522"/>
      <c r="J41" s="522">
        <f t="shared" ref="J41:J46" si="2">IFERROR(J26/$J$32,0)</f>
        <v>0</v>
      </c>
      <c r="K41" s="483"/>
      <c r="L41" s="522">
        <f t="shared" ref="L41:L46" si="3">IFERROR(L26/$L$32,0)</f>
        <v>0</v>
      </c>
      <c r="M41" s="528"/>
      <c r="N41" s="484"/>
      <c r="O41" s="485"/>
    </row>
    <row r="42" spans="2:15" s="15" customFormat="1" ht="14.25">
      <c r="D42" s="209"/>
      <c r="E42" s="480"/>
      <c r="F42" s="481" t="s">
        <v>285</v>
      </c>
      <c r="G42" s="482"/>
      <c r="H42" s="522">
        <f t="shared" si="1"/>
        <v>0</v>
      </c>
      <c r="I42" s="522"/>
      <c r="J42" s="522">
        <f t="shared" si="2"/>
        <v>0</v>
      </c>
      <c r="K42" s="483"/>
      <c r="L42" s="522">
        <f t="shared" si="3"/>
        <v>0</v>
      </c>
      <c r="M42" s="529"/>
      <c r="N42" s="486"/>
      <c r="O42" s="485"/>
    </row>
    <row r="43" spans="2:15" s="6" customFormat="1" ht="14.25">
      <c r="D43" s="642"/>
      <c r="E43" s="642"/>
      <c r="F43" s="481" t="s">
        <v>375</v>
      </c>
      <c r="G43" s="482"/>
      <c r="H43" s="522">
        <f t="shared" si="1"/>
        <v>0</v>
      </c>
      <c r="I43" s="522"/>
      <c r="J43" s="522">
        <f t="shared" si="2"/>
        <v>0</v>
      </c>
      <c r="K43" s="483"/>
      <c r="L43" s="522">
        <f t="shared" si="3"/>
        <v>0</v>
      </c>
      <c r="M43" s="530"/>
      <c r="N43" s="488"/>
      <c r="O43" s="12"/>
    </row>
    <row r="44" spans="2:15" s="6" customFormat="1" ht="15" customHeight="1">
      <c r="B44" s="103"/>
      <c r="C44" s="103"/>
      <c r="D44" s="489"/>
      <c r="E44" s="639" t="s">
        <v>15</v>
      </c>
      <c r="F44" s="639"/>
      <c r="G44" s="482"/>
      <c r="H44" s="522">
        <f t="shared" si="1"/>
        <v>0</v>
      </c>
      <c r="I44" s="522"/>
      <c r="J44" s="522">
        <f t="shared" si="2"/>
        <v>0</v>
      </c>
      <c r="K44" s="483"/>
      <c r="L44" s="522">
        <f t="shared" si="3"/>
        <v>0</v>
      </c>
      <c r="M44" s="530"/>
      <c r="N44" s="488"/>
      <c r="O44" s="12"/>
    </row>
    <row r="45" spans="2:15" s="6" customFormat="1" ht="14.25">
      <c r="D45" s="354"/>
      <c r="E45" s="364"/>
      <c r="F45" s="481" t="s">
        <v>286</v>
      </c>
      <c r="G45" s="482"/>
      <c r="H45" s="522">
        <f t="shared" si="1"/>
        <v>0</v>
      </c>
      <c r="I45" s="522"/>
      <c r="J45" s="522">
        <f t="shared" si="2"/>
        <v>0</v>
      </c>
      <c r="K45" s="483"/>
      <c r="L45" s="522">
        <f t="shared" si="3"/>
        <v>0</v>
      </c>
      <c r="M45" s="531"/>
      <c r="N45" s="490"/>
      <c r="O45" s="12"/>
    </row>
    <row r="46" spans="2:15" s="6" customFormat="1" ht="14.25">
      <c r="D46" s="354"/>
      <c r="E46" s="364"/>
      <c r="F46" s="481" t="s">
        <v>287</v>
      </c>
      <c r="G46" s="482"/>
      <c r="H46" s="523">
        <f t="shared" si="1"/>
        <v>0</v>
      </c>
      <c r="I46" s="524"/>
      <c r="J46" s="525">
        <f t="shared" si="2"/>
        <v>0</v>
      </c>
      <c r="K46" s="483"/>
      <c r="L46" s="525">
        <f t="shared" si="3"/>
        <v>0</v>
      </c>
      <c r="M46" s="531"/>
      <c r="N46" s="490"/>
      <c r="O46" s="12"/>
    </row>
    <row r="47" spans="2:15" s="15" customFormat="1" ht="14.25">
      <c r="D47" s="209"/>
      <c r="E47" s="480"/>
      <c r="F47" s="491" t="s">
        <v>32</v>
      </c>
      <c r="G47" s="491"/>
      <c r="H47" s="526">
        <f>SUM(H41:H46)</f>
        <v>0</v>
      </c>
      <c r="I47" s="526"/>
      <c r="J47" s="526">
        <f>SUM(J41:J46)</f>
        <v>0</v>
      </c>
      <c r="K47" s="492"/>
      <c r="L47" s="526">
        <f>SUM(L41:L46)</f>
        <v>0</v>
      </c>
      <c r="M47" s="528"/>
      <c r="N47" s="484"/>
      <c r="O47" s="485"/>
    </row>
    <row r="48" spans="2:15" ht="17.25" customHeight="1" thickBot="1">
      <c r="D48" s="128"/>
      <c r="E48" s="134"/>
      <c r="F48" s="129"/>
      <c r="G48" s="129"/>
      <c r="H48" s="129"/>
      <c r="I48" s="129"/>
      <c r="J48" s="129"/>
      <c r="K48" s="129"/>
      <c r="L48" s="129"/>
      <c r="M48" s="129"/>
      <c r="N48" s="129"/>
    </row>
    <row r="49" spans="1:15" ht="20.25" customHeight="1" thickBot="1">
      <c r="B49" s="473" t="s">
        <v>181</v>
      </c>
      <c r="C49" s="473"/>
      <c r="D49" s="597"/>
      <c r="E49" s="597"/>
      <c r="F49" s="597"/>
      <c r="G49" s="597"/>
      <c r="H49" s="597"/>
      <c r="I49" s="597"/>
      <c r="J49" s="597"/>
      <c r="K49" s="597"/>
      <c r="L49" s="597"/>
      <c r="M49" s="597"/>
      <c r="N49" s="597"/>
      <c r="O49" s="598"/>
    </row>
    <row r="50" spans="1:15" s="15" customFormat="1" ht="14.25">
      <c r="B50" s="643" t="s">
        <v>431</v>
      </c>
      <c r="C50" s="644"/>
      <c r="D50" s="644"/>
      <c r="E50" s="644"/>
      <c r="F50" s="644"/>
      <c r="G50" s="459"/>
      <c r="H50" s="460">
        <f>'IS Summary '!D56</f>
        <v>0</v>
      </c>
      <c r="I50" s="461" t="e">
        <f>'Expense Detail'!#REF!</f>
        <v>#REF!</v>
      </c>
      <c r="J50" s="460">
        <f>'IS Summary '!E56</f>
        <v>0</v>
      </c>
      <c r="K50" s="462"/>
      <c r="L50" s="460">
        <f>J50+H50</f>
        <v>0</v>
      </c>
      <c r="M50" s="127"/>
      <c r="N50" s="130"/>
      <c r="O50" s="466"/>
    </row>
    <row r="51" spans="1:15" s="15" customFormat="1" ht="15" thickBot="1">
      <c r="B51" s="637" t="s">
        <v>349</v>
      </c>
      <c r="C51" s="638"/>
      <c r="D51" s="638"/>
      <c r="E51" s="638"/>
      <c r="F51" s="638"/>
      <c r="G51" s="459"/>
      <c r="H51" s="463">
        <f>H38-H50</f>
        <v>0</v>
      </c>
      <c r="I51" s="464" t="e">
        <f>I37-I50</f>
        <v>#REF!</v>
      </c>
      <c r="J51" s="463">
        <f>J38-J50</f>
        <v>0</v>
      </c>
      <c r="K51" s="462"/>
      <c r="L51" s="463">
        <f>H51+J51</f>
        <v>0</v>
      </c>
      <c r="M51" s="127"/>
      <c r="N51" s="130"/>
      <c r="O51" s="466"/>
    </row>
    <row r="52" spans="1:15">
      <c r="B52" s="467"/>
      <c r="O52" s="468"/>
    </row>
    <row r="53" spans="1:15" ht="12.75" customHeight="1">
      <c r="B53" s="467"/>
      <c r="D53" s="429"/>
      <c r="E53" s="429"/>
      <c r="F53" s="429"/>
      <c r="G53" s="429"/>
      <c r="H53" s="429"/>
      <c r="I53" s="429"/>
      <c r="J53" s="429"/>
      <c r="K53" s="429"/>
      <c r="L53" s="429"/>
      <c r="M53" s="429"/>
      <c r="N53" s="429"/>
      <c r="O53" s="468"/>
    </row>
    <row r="54" spans="1:15" ht="12.75" customHeight="1">
      <c r="B54" s="474"/>
      <c r="C54" s="465"/>
      <c r="D54" s="475"/>
      <c r="E54" s="475"/>
      <c r="F54" s="475"/>
      <c r="G54" s="475"/>
      <c r="H54" s="476">
        <f>H51-'IS Summary '!D57</f>
        <v>0</v>
      </c>
      <c r="I54" s="475"/>
      <c r="J54" s="476">
        <f>J51-'IS Summary '!E57</f>
        <v>0</v>
      </c>
      <c r="K54" s="475"/>
      <c r="L54" s="476">
        <f>L51-'IS Summary '!G57</f>
        <v>0</v>
      </c>
      <c r="M54" s="475"/>
      <c r="N54" s="429"/>
      <c r="O54" s="468"/>
    </row>
    <row r="55" spans="1:15" ht="12.75" customHeight="1" thickBot="1">
      <c r="B55" s="469"/>
      <c r="C55" s="470"/>
      <c r="D55" s="471"/>
      <c r="E55" s="471"/>
      <c r="F55" s="471"/>
      <c r="G55" s="471"/>
      <c r="H55" s="471"/>
      <c r="I55" s="471"/>
      <c r="J55" s="471"/>
      <c r="K55" s="471"/>
      <c r="L55" s="471"/>
      <c r="M55" s="471"/>
      <c r="N55" s="471"/>
      <c r="O55" s="472"/>
    </row>
    <row r="56" spans="1:15" ht="12.75" customHeight="1">
      <c r="D56" s="429"/>
      <c r="E56" s="429"/>
      <c r="F56" s="429"/>
      <c r="G56" s="429"/>
      <c r="H56" s="429"/>
      <c r="I56" s="429"/>
      <c r="J56" s="429"/>
      <c r="K56" s="429"/>
      <c r="L56" s="429"/>
      <c r="M56" s="429"/>
      <c r="N56" s="429"/>
    </row>
    <row r="57" spans="1:15" ht="12.75" customHeight="1">
      <c r="A57" s="532"/>
      <c r="B57" s="532"/>
      <c r="C57" s="532"/>
      <c r="D57" s="533"/>
      <c r="E57" s="533"/>
      <c r="F57" s="533"/>
      <c r="G57" s="533"/>
      <c r="H57" s="534">
        <f>H46+H45+H44+H43+H42+H41</f>
        <v>0</v>
      </c>
      <c r="I57" s="533"/>
      <c r="J57" s="534">
        <f>J46+J45+J44+J43+J42+J41</f>
        <v>0</v>
      </c>
      <c r="K57" s="533"/>
      <c r="L57" s="535">
        <f>L20+L21+L22+L23+L35-'Income Detail'!G81</f>
        <v>0</v>
      </c>
      <c r="M57" s="429"/>
      <c r="N57" s="429"/>
    </row>
    <row r="58" spans="1:15" ht="12.75" customHeight="1">
      <c r="A58" s="532"/>
      <c r="B58" s="532"/>
      <c r="C58" s="532"/>
      <c r="D58" s="533"/>
      <c r="E58" s="533"/>
      <c r="F58" s="533"/>
      <c r="G58" s="533"/>
      <c r="H58" s="534"/>
      <c r="I58" s="533"/>
      <c r="J58" s="534">
        <f>L41+L42+L43+L44+L45+L46</f>
        <v>0</v>
      </c>
      <c r="K58" s="533"/>
      <c r="L58" s="535">
        <f>L26+L27+L28+L29+L30+L31+L36+L50-'Expense Detail'!H117</f>
        <v>0</v>
      </c>
      <c r="M58" s="429"/>
      <c r="N58" s="429"/>
    </row>
    <row r="59" spans="1:15" ht="12.75" customHeight="1">
      <c r="A59" s="532"/>
      <c r="B59" s="532"/>
      <c r="C59" s="532"/>
      <c r="D59" s="533"/>
      <c r="E59" s="533"/>
      <c r="F59" s="533"/>
      <c r="G59" s="533"/>
      <c r="H59" s="533"/>
      <c r="I59" s="533"/>
      <c r="J59" s="533"/>
      <c r="K59" s="533"/>
      <c r="L59" s="533"/>
      <c r="M59" s="429"/>
      <c r="N59" s="429"/>
    </row>
    <row r="60" spans="1:15" ht="12.75" customHeight="1">
      <c r="D60" s="429"/>
      <c r="E60" s="429"/>
      <c r="F60" s="429"/>
      <c r="G60" s="429"/>
      <c r="H60" s="429"/>
      <c r="I60" s="429"/>
      <c r="J60" s="429"/>
      <c r="K60" s="429"/>
      <c r="L60" s="429"/>
      <c r="M60" s="429"/>
      <c r="N60" s="429"/>
    </row>
    <row r="61" spans="1:15" ht="12.75" customHeight="1">
      <c r="D61" s="429"/>
      <c r="E61" s="429"/>
      <c r="F61" s="429"/>
      <c r="G61" s="429"/>
      <c r="H61" s="429"/>
      <c r="I61" s="429"/>
      <c r="J61" s="429"/>
      <c r="K61" s="429"/>
      <c r="L61" s="429"/>
      <c r="M61" s="429"/>
      <c r="N61" s="429"/>
    </row>
    <row r="62" spans="1:15" ht="12.75" customHeight="1">
      <c r="D62" s="429"/>
      <c r="E62" s="429"/>
      <c r="F62" s="429"/>
      <c r="G62" s="429"/>
      <c r="H62" s="429"/>
      <c r="I62" s="429"/>
      <c r="J62" s="429"/>
      <c r="K62" s="429"/>
      <c r="L62" s="429"/>
      <c r="M62" s="429"/>
      <c r="N62" s="429"/>
    </row>
    <row r="63" spans="1:15" ht="12.75" customHeight="1">
      <c r="D63" s="429"/>
      <c r="E63" s="429"/>
      <c r="F63" s="429"/>
      <c r="G63" s="429"/>
      <c r="H63" s="429"/>
      <c r="I63" s="429"/>
      <c r="J63" s="429"/>
      <c r="K63" s="429"/>
      <c r="L63" s="429"/>
      <c r="M63" s="429"/>
      <c r="N63" s="429"/>
    </row>
    <row r="64" spans="1:15" ht="12.75" customHeight="1">
      <c r="D64" s="429"/>
      <c r="E64" s="429"/>
      <c r="F64" s="429"/>
      <c r="G64" s="429"/>
      <c r="H64" s="429"/>
      <c r="I64" s="429"/>
      <c r="J64" s="429"/>
      <c r="K64" s="429"/>
      <c r="L64" s="429"/>
      <c r="M64" s="429"/>
      <c r="N64" s="429"/>
    </row>
    <row r="65" spans="4:14" ht="12.75" customHeight="1">
      <c r="D65" s="429"/>
      <c r="E65" s="429"/>
      <c r="F65" s="429"/>
      <c r="G65" s="429"/>
      <c r="H65" s="429"/>
      <c r="I65" s="429"/>
      <c r="J65" s="429"/>
      <c r="K65" s="429"/>
      <c r="L65" s="429"/>
      <c r="M65" s="429"/>
      <c r="N65" s="429"/>
    </row>
    <row r="66" spans="4:14" ht="12.75" customHeight="1">
      <c r="D66" s="429"/>
      <c r="E66" s="429"/>
      <c r="F66" s="429"/>
      <c r="G66" s="429"/>
      <c r="H66" s="429"/>
      <c r="I66" s="429"/>
      <c r="J66" s="429"/>
      <c r="K66" s="429"/>
      <c r="L66" s="429"/>
      <c r="M66" s="429"/>
      <c r="N66" s="429"/>
    </row>
    <row r="67" spans="4:14" ht="12.75" customHeight="1">
      <c r="D67" s="429"/>
      <c r="E67" s="429"/>
      <c r="F67" s="429"/>
      <c r="G67" s="429"/>
      <c r="H67" s="429"/>
      <c r="I67" s="429"/>
      <c r="J67" s="429"/>
      <c r="K67" s="429"/>
      <c r="L67" s="429"/>
      <c r="M67" s="429"/>
      <c r="N67" s="429"/>
    </row>
    <row r="68" spans="4:14" ht="12.75" customHeight="1">
      <c r="D68" s="429"/>
      <c r="E68" s="429"/>
      <c r="F68" s="429"/>
      <c r="G68" s="429"/>
      <c r="H68" s="429"/>
      <c r="I68" s="429"/>
      <c r="J68" s="429"/>
      <c r="K68" s="429"/>
      <c r="L68" s="429"/>
      <c r="M68" s="429"/>
      <c r="N68" s="429"/>
    </row>
  </sheetData>
  <sheetProtection selectLockedCells="1"/>
  <mergeCells count="23">
    <mergeCell ref="E21:F21"/>
    <mergeCell ref="E16:F16"/>
    <mergeCell ref="E2:N2"/>
    <mergeCell ref="E3:N3"/>
    <mergeCell ref="E4:N4"/>
    <mergeCell ref="E20:F20"/>
    <mergeCell ref="E18:F18"/>
    <mergeCell ref="B51:F51"/>
    <mergeCell ref="E22:F22"/>
    <mergeCell ref="E29:F29"/>
    <mergeCell ref="E44:F44"/>
    <mergeCell ref="D36:F36"/>
    <mergeCell ref="E27:F27"/>
    <mergeCell ref="E28:F28"/>
    <mergeCell ref="E24:F24"/>
    <mergeCell ref="E30:F30"/>
    <mergeCell ref="D43:E43"/>
    <mergeCell ref="E23:F23"/>
    <mergeCell ref="B50:F50"/>
    <mergeCell ref="E26:F26"/>
    <mergeCell ref="D35:F35"/>
    <mergeCell ref="E31:F31"/>
    <mergeCell ref="E32:F32"/>
  </mergeCells>
  <dataValidations count="2">
    <dataValidation type="decimal" allowBlank="1" showInputMessage="1" showErrorMessage="1" sqref="L35 G21:G23 G36:J36 L36:N36 G26:G31 L50:L51 L37:L38 L25:L31 N21:N32 M21:M31 H21:J31" xr:uid="{00000000-0002-0000-0200-000000000000}">
      <formula1>-500000000000</formula1>
      <formula2>500000000000</formula2>
    </dataValidation>
    <dataValidation type="decimal" allowBlank="1" showInputMessage="1" showErrorMessage="1" sqref="M45:N46" xr:uid="{00000000-0002-0000-0200-000001000000}">
      <formula1>-50000000000</formula1>
      <formula2>50000000000</formula2>
    </dataValidation>
  </dataValidations>
  <printOptions horizontalCentered="1"/>
  <pageMargins left="0.5" right="0.5" top="0.75" bottom="0.49" header="0.28000000000000003" footer="0.33"/>
  <pageSetup fitToHeight="0" orientation="portrait" r:id="rId1"/>
  <headerFooter alignWithMargins="0">
    <oddFooter>&amp;RFinancial Summary:&amp;P</oddFooter>
  </headerFooter>
  <ignoredErrors>
    <ignoredError sqref="H14 J14 H23:H24 J24 L23:L24 H30:H31 J30:J31 L30:L31 L35:L38 L26:L28 H26:H28 J26:J27 L20:L21 J20 H20:H2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40000"/>
    <pageSetUpPr fitToPage="1"/>
  </sheetPr>
  <dimension ref="B2:M81"/>
  <sheetViews>
    <sheetView showGridLines="0" zoomScaleNormal="100" workbookViewId="0">
      <selection activeCell="E57" sqref="E57"/>
    </sheetView>
  </sheetViews>
  <sheetFormatPr defaultColWidth="9.140625" defaultRowHeight="12.75"/>
  <cols>
    <col min="1" max="1" width="7.28515625" style="2" customWidth="1"/>
    <col min="2" max="2" width="2.85546875" style="2" customWidth="1"/>
    <col min="3" max="3" width="5.140625" style="11" customWidth="1"/>
    <col min="4" max="4" width="26.5703125" style="2" customWidth="1"/>
    <col min="5" max="5" width="12.5703125" style="2" customWidth="1"/>
    <col min="6" max="6" width="14" style="2" customWidth="1"/>
    <col min="7" max="7" width="2.28515625" style="2" customWidth="1"/>
    <col min="8" max="8" width="14" style="2" customWidth="1"/>
    <col min="9" max="9" width="3.28515625" style="2" customWidth="1"/>
    <col min="10" max="16384" width="9.140625" style="2"/>
  </cols>
  <sheetData>
    <row r="2" spans="3:8" ht="30.75" customHeight="1">
      <c r="D2" s="646" t="str">
        <f>Cover!E9</f>
        <v>Parish Name</v>
      </c>
      <c r="E2" s="646"/>
      <c r="F2" s="646"/>
      <c r="G2" s="646"/>
      <c r="H2" s="646"/>
    </row>
    <row r="3" spans="3:8" ht="21" customHeight="1">
      <c r="D3" s="647" t="s">
        <v>240</v>
      </c>
      <c r="E3" s="647"/>
      <c r="F3" s="647"/>
      <c r="G3" s="647"/>
      <c r="H3" s="647"/>
    </row>
    <row r="4" spans="3:8" ht="18.75" customHeight="1">
      <c r="D4" s="650" t="s">
        <v>521</v>
      </c>
      <c r="E4" s="650"/>
      <c r="F4" s="650"/>
      <c r="G4" s="650"/>
      <c r="H4" s="650"/>
    </row>
    <row r="5" spans="3:8" ht="7.5" customHeight="1">
      <c r="D5" s="64"/>
      <c r="E5" s="64"/>
      <c r="F5" s="64"/>
      <c r="G5" s="64"/>
      <c r="H5" s="64"/>
    </row>
    <row r="6" spans="3:8" ht="5.25" customHeight="1">
      <c r="C6" s="49"/>
      <c r="D6" s="49"/>
      <c r="E6" s="63"/>
      <c r="F6" s="63"/>
      <c r="G6" s="63"/>
      <c r="H6" s="63"/>
    </row>
    <row r="7" spans="3:8" ht="23.25" customHeight="1">
      <c r="D7" s="62"/>
      <c r="E7" s="62"/>
      <c r="F7" s="62"/>
      <c r="G7" s="62"/>
      <c r="H7" s="62"/>
    </row>
    <row r="8" spans="3:8" s="14" customFormat="1" ht="19.5" customHeight="1" thickBot="1">
      <c r="C8" s="213"/>
      <c r="D8" s="214"/>
      <c r="E8" s="189" t="s">
        <v>34</v>
      </c>
      <c r="F8" s="189" t="s">
        <v>15</v>
      </c>
      <c r="G8" s="189"/>
      <c r="H8" s="190" t="s">
        <v>291</v>
      </c>
    </row>
    <row r="9" spans="3:8" s="14" customFormat="1" ht="6" customHeight="1">
      <c r="C9" s="213"/>
      <c r="D9" s="215"/>
      <c r="E9" s="215"/>
      <c r="F9" s="215"/>
      <c r="G9" s="215"/>
      <c r="H9" s="213"/>
    </row>
    <row r="10" spans="3:8" s="38" customFormat="1" ht="18.75" customHeight="1">
      <c r="C10" s="663" t="s">
        <v>159</v>
      </c>
      <c r="D10" s="663"/>
      <c r="E10" s="216"/>
      <c r="F10" s="216"/>
      <c r="G10" s="217"/>
      <c r="H10" s="218"/>
    </row>
    <row r="11" spans="3:8" s="6" customFormat="1" ht="15">
      <c r="C11" s="211"/>
      <c r="D11" s="219" t="s">
        <v>206</v>
      </c>
      <c r="E11" s="121">
        <v>0</v>
      </c>
      <c r="F11" s="121">
        <v>0</v>
      </c>
      <c r="G11" s="220"/>
      <c r="H11" s="192">
        <f t="shared" ref="H11:H19" si="0">SUM(E11:F11)</f>
        <v>0</v>
      </c>
    </row>
    <row r="12" spans="3:8" s="6" customFormat="1" ht="15">
      <c r="C12" s="211"/>
      <c r="D12" s="219" t="s">
        <v>442</v>
      </c>
      <c r="E12" s="121">
        <v>0</v>
      </c>
      <c r="F12" s="121">
        <v>0</v>
      </c>
      <c r="G12" s="220"/>
      <c r="H12" s="192">
        <f t="shared" si="0"/>
        <v>0</v>
      </c>
    </row>
    <row r="13" spans="3:8" s="6" customFormat="1" ht="15">
      <c r="C13" s="211"/>
      <c r="D13" s="219" t="s">
        <v>443</v>
      </c>
      <c r="E13" s="121">
        <v>0</v>
      </c>
      <c r="F13" s="121">
        <v>0</v>
      </c>
      <c r="G13" s="220"/>
      <c r="H13" s="192">
        <f t="shared" si="0"/>
        <v>0</v>
      </c>
    </row>
    <row r="14" spans="3:8" s="6" customFormat="1" ht="15">
      <c r="C14" s="211"/>
      <c r="D14" s="219" t="s">
        <v>208</v>
      </c>
      <c r="E14" s="121">
        <v>0</v>
      </c>
      <c r="F14" s="121">
        <v>0</v>
      </c>
      <c r="G14" s="220"/>
      <c r="H14" s="192">
        <f t="shared" si="0"/>
        <v>0</v>
      </c>
    </row>
    <row r="15" spans="3:8" s="6" customFormat="1" ht="15">
      <c r="C15" s="211"/>
      <c r="D15" s="219" t="s">
        <v>209</v>
      </c>
      <c r="E15" s="121">
        <v>0</v>
      </c>
      <c r="F15" s="121">
        <v>0</v>
      </c>
      <c r="G15" s="220"/>
      <c r="H15" s="192">
        <f t="shared" si="0"/>
        <v>0</v>
      </c>
    </row>
    <row r="16" spans="3:8" s="6" customFormat="1" ht="15">
      <c r="C16" s="211"/>
      <c r="D16" s="219" t="s">
        <v>232</v>
      </c>
      <c r="E16" s="121">
        <v>0</v>
      </c>
      <c r="F16" s="121">
        <v>0</v>
      </c>
      <c r="G16" s="220"/>
      <c r="H16" s="192">
        <f t="shared" si="0"/>
        <v>0</v>
      </c>
    </row>
    <row r="17" spans="3:13" s="6" customFormat="1" ht="15">
      <c r="C17" s="211"/>
      <c r="D17" s="219" t="s">
        <v>210</v>
      </c>
      <c r="E17" s="121">
        <v>0</v>
      </c>
      <c r="F17" s="121">
        <v>0</v>
      </c>
      <c r="G17" s="220"/>
      <c r="H17" s="192">
        <f t="shared" si="0"/>
        <v>0</v>
      </c>
    </row>
    <row r="18" spans="3:13" s="6" customFormat="1" ht="15">
      <c r="C18" s="211"/>
      <c r="D18" s="219" t="s">
        <v>211</v>
      </c>
      <c r="E18" s="121">
        <v>0</v>
      </c>
      <c r="F18" s="121">
        <v>0</v>
      </c>
      <c r="G18" s="220"/>
      <c r="H18" s="192">
        <f t="shared" si="0"/>
        <v>0</v>
      </c>
    </row>
    <row r="19" spans="3:13" s="6" customFormat="1" ht="15">
      <c r="C19" s="211"/>
      <c r="D19" s="219" t="s">
        <v>212</v>
      </c>
      <c r="E19" s="121">
        <v>0</v>
      </c>
      <c r="F19" s="121">
        <v>0</v>
      </c>
      <c r="G19" s="220"/>
      <c r="H19" s="192">
        <f t="shared" si="0"/>
        <v>0</v>
      </c>
    </row>
    <row r="20" spans="3:13" ht="22.5" customHeight="1" thickBot="1">
      <c r="C20" s="221"/>
      <c r="D20" s="144" t="s">
        <v>438</v>
      </c>
      <c r="E20" s="180">
        <f>SUM(E11:E19)</f>
        <v>0</v>
      </c>
      <c r="F20" s="180">
        <f>SUM(F11:F19)</f>
        <v>0</v>
      </c>
      <c r="G20" s="201"/>
      <c r="H20" s="180">
        <f>SUM(H11:H19)</f>
        <v>0</v>
      </c>
    </row>
    <row r="21" spans="3:13" ht="12" customHeight="1">
      <c r="C21" s="221"/>
      <c r="D21" s="222"/>
      <c r="E21" s="223"/>
      <c r="F21" s="223"/>
      <c r="G21" s="224"/>
      <c r="H21" s="141"/>
    </row>
    <row r="22" spans="3:13" s="6" customFormat="1" ht="18.75" customHeight="1">
      <c r="C22" s="663" t="s">
        <v>5</v>
      </c>
      <c r="D22" s="663"/>
      <c r="E22" s="225"/>
      <c r="F22" s="225"/>
      <c r="G22" s="226"/>
      <c r="H22" s="227"/>
    </row>
    <row r="23" spans="3:13" s="6" customFormat="1" ht="15">
      <c r="C23" s="211"/>
      <c r="D23" s="219" t="s">
        <v>213</v>
      </c>
      <c r="E23" s="121">
        <v>0</v>
      </c>
      <c r="F23" s="121">
        <v>0</v>
      </c>
      <c r="G23" s="228"/>
      <c r="H23" s="192">
        <f t="shared" ref="H23:H36" si="1">SUM(E23:F23)</f>
        <v>0</v>
      </c>
    </row>
    <row r="24" spans="3:13" s="6" customFormat="1" ht="15">
      <c r="C24" s="211"/>
      <c r="D24" s="219" t="s">
        <v>214</v>
      </c>
      <c r="E24" s="121">
        <v>0</v>
      </c>
      <c r="F24" s="121">
        <v>0</v>
      </c>
      <c r="G24" s="228"/>
      <c r="H24" s="192">
        <f t="shared" si="1"/>
        <v>0</v>
      </c>
    </row>
    <row r="25" spans="3:13" s="6" customFormat="1" ht="15">
      <c r="C25" s="211"/>
      <c r="D25" s="219" t="s">
        <v>215</v>
      </c>
      <c r="E25" s="121">
        <v>0</v>
      </c>
      <c r="F25" s="121">
        <v>0</v>
      </c>
      <c r="G25" s="228"/>
      <c r="H25" s="192">
        <f t="shared" si="1"/>
        <v>0</v>
      </c>
    </row>
    <row r="26" spans="3:13" s="6" customFormat="1" ht="15">
      <c r="C26" s="211"/>
      <c r="D26" s="219" t="s">
        <v>216</v>
      </c>
      <c r="E26" s="121">
        <v>0</v>
      </c>
      <c r="F26" s="121">
        <v>0</v>
      </c>
      <c r="G26" s="228"/>
      <c r="H26" s="192">
        <f t="shared" si="1"/>
        <v>0</v>
      </c>
    </row>
    <row r="27" spans="3:13" s="6" customFormat="1" ht="15">
      <c r="C27" s="211"/>
      <c r="D27" s="219" t="s">
        <v>231</v>
      </c>
      <c r="E27" s="121">
        <v>0</v>
      </c>
      <c r="F27" s="121">
        <v>0</v>
      </c>
      <c r="G27" s="228"/>
      <c r="H27" s="192">
        <f t="shared" si="1"/>
        <v>0</v>
      </c>
    </row>
    <row r="28" spans="3:13" s="6" customFormat="1" ht="15">
      <c r="C28" s="211"/>
      <c r="D28" s="219" t="s">
        <v>217</v>
      </c>
      <c r="E28" s="192"/>
      <c r="F28" s="192"/>
      <c r="G28" s="560"/>
      <c r="H28" s="192"/>
    </row>
    <row r="29" spans="3:13" s="6" customFormat="1" ht="15">
      <c r="C29" s="211"/>
      <c r="D29" s="219" t="s">
        <v>506</v>
      </c>
      <c r="E29" s="121">
        <v>0</v>
      </c>
      <c r="F29" s="121">
        <v>0</v>
      </c>
      <c r="G29" s="228"/>
      <c r="H29" s="192">
        <f t="shared" si="1"/>
        <v>0</v>
      </c>
    </row>
    <row r="30" spans="3:13" s="6" customFormat="1" ht="15">
      <c r="C30" s="211"/>
      <c r="D30" s="219" t="s">
        <v>486</v>
      </c>
      <c r="E30" s="121">
        <v>0</v>
      </c>
      <c r="F30" s="121">
        <v>0</v>
      </c>
      <c r="G30" s="228"/>
      <c r="H30" s="192">
        <f>SUM(E30:F30)</f>
        <v>0</v>
      </c>
      <c r="M30" s="591"/>
    </row>
    <row r="31" spans="3:13" s="6" customFormat="1" ht="15">
      <c r="C31" s="211"/>
      <c r="D31" s="219" t="s">
        <v>487</v>
      </c>
      <c r="E31" s="121">
        <v>0</v>
      </c>
      <c r="F31" s="121">
        <v>0</v>
      </c>
      <c r="G31" s="228"/>
      <c r="H31" s="192">
        <f t="shared" si="1"/>
        <v>0</v>
      </c>
    </row>
    <row r="32" spans="3:13" s="6" customFormat="1" ht="15">
      <c r="C32" s="211"/>
      <c r="D32" s="219" t="s">
        <v>218</v>
      </c>
      <c r="E32" s="121">
        <v>0</v>
      </c>
      <c r="F32" s="121">
        <v>0</v>
      </c>
      <c r="G32" s="228"/>
      <c r="H32" s="192">
        <f t="shared" si="1"/>
        <v>0</v>
      </c>
    </row>
    <row r="33" spans="3:9" s="6" customFormat="1" ht="15">
      <c r="C33" s="211"/>
      <c r="D33" s="219" t="s">
        <v>436</v>
      </c>
      <c r="E33" s="121">
        <v>0</v>
      </c>
      <c r="F33" s="121">
        <v>0</v>
      </c>
      <c r="G33" s="228"/>
      <c r="H33" s="192">
        <f t="shared" si="1"/>
        <v>0</v>
      </c>
    </row>
    <row r="34" spans="3:9" s="6" customFormat="1" ht="15">
      <c r="C34" s="211"/>
      <c r="D34" s="219" t="s">
        <v>219</v>
      </c>
      <c r="E34" s="121">
        <v>0</v>
      </c>
      <c r="F34" s="121">
        <v>0</v>
      </c>
      <c r="G34" s="228"/>
      <c r="H34" s="192">
        <f t="shared" si="1"/>
        <v>0</v>
      </c>
    </row>
    <row r="35" spans="3:9" s="6" customFormat="1" ht="15">
      <c r="C35" s="211"/>
      <c r="D35" s="219" t="s">
        <v>220</v>
      </c>
      <c r="E35" s="121">
        <v>0</v>
      </c>
      <c r="F35" s="121">
        <v>0</v>
      </c>
      <c r="G35" s="228"/>
      <c r="H35" s="192">
        <f t="shared" si="1"/>
        <v>0</v>
      </c>
    </row>
    <row r="36" spans="3:9" s="6" customFormat="1" ht="15">
      <c r="C36" s="211"/>
      <c r="D36" s="219" t="s">
        <v>221</v>
      </c>
      <c r="E36" s="121">
        <v>0</v>
      </c>
      <c r="F36" s="121">
        <v>0</v>
      </c>
      <c r="G36" s="228"/>
      <c r="H36" s="192">
        <f t="shared" si="1"/>
        <v>0</v>
      </c>
    </row>
    <row r="37" spans="3:9" s="15" customFormat="1" ht="19.5" customHeight="1" thickBot="1">
      <c r="C37" s="229"/>
      <c r="D37" s="352" t="s">
        <v>439</v>
      </c>
      <c r="E37" s="231">
        <f>SUM(E23:E36)</f>
        <v>0</v>
      </c>
      <c r="F37" s="231">
        <f>SUM(F23:F36)</f>
        <v>0</v>
      </c>
      <c r="G37" s="232"/>
      <c r="H37" s="231">
        <f>SUM(H23:H36)</f>
        <v>0</v>
      </c>
    </row>
    <row r="38" spans="3:9" s="15" customFormat="1" ht="11.25" customHeight="1">
      <c r="C38" s="229"/>
      <c r="D38" s="233"/>
      <c r="E38" s="234"/>
      <c r="F38" s="234"/>
      <c r="G38" s="235"/>
      <c r="H38" s="236"/>
    </row>
    <row r="39" spans="3:9" s="553" customFormat="1" ht="18" customHeight="1">
      <c r="C39" s="663" t="s">
        <v>171</v>
      </c>
      <c r="D39" s="663"/>
      <c r="E39" s="554"/>
      <c r="F39" s="554"/>
      <c r="G39" s="555"/>
      <c r="H39" s="556"/>
    </row>
    <row r="40" spans="3:9" s="6" customFormat="1" ht="18" customHeight="1">
      <c r="C40" s="664" t="s">
        <v>484</v>
      </c>
      <c r="D40" s="664"/>
      <c r="E40" s="664"/>
      <c r="F40" s="557"/>
      <c r="G40" s="558"/>
      <c r="H40" s="559"/>
    </row>
    <row r="41" spans="3:9" s="6" customFormat="1" ht="15">
      <c r="C41" s="211"/>
      <c r="D41" s="212" t="s">
        <v>222</v>
      </c>
      <c r="E41" s="121">
        <v>0</v>
      </c>
      <c r="F41" s="121">
        <v>0</v>
      </c>
      <c r="G41" s="228"/>
      <c r="H41" s="192">
        <f>SUM(E41:F41)</f>
        <v>0</v>
      </c>
    </row>
    <row r="42" spans="3:9" s="6" customFormat="1" ht="14.45" customHeight="1">
      <c r="C42" s="664" t="s">
        <v>485</v>
      </c>
      <c r="D42" s="664"/>
      <c r="E42" s="664"/>
      <c r="F42" s="192"/>
      <c r="G42" s="560"/>
      <c r="H42" s="192"/>
      <c r="I42" s="561"/>
    </row>
    <row r="43" spans="3:9" s="6" customFormat="1" ht="15">
      <c r="C43" s="211"/>
      <c r="D43" s="212" t="s">
        <v>223</v>
      </c>
      <c r="E43" s="121">
        <v>0</v>
      </c>
      <c r="F43" s="121">
        <v>0</v>
      </c>
      <c r="G43" s="228"/>
      <c r="H43" s="192">
        <f>SUM(E43:F43)</f>
        <v>0</v>
      </c>
    </row>
    <row r="44" spans="3:9" s="6" customFormat="1" ht="15">
      <c r="C44" s="211"/>
      <c r="D44" s="212" t="s">
        <v>4</v>
      </c>
      <c r="E44" s="121">
        <v>0</v>
      </c>
      <c r="F44" s="121">
        <v>0</v>
      </c>
      <c r="G44" s="228"/>
      <c r="H44" s="192">
        <f>SUM(E44:F44)</f>
        <v>0</v>
      </c>
    </row>
    <row r="45" spans="3:9" s="15" customFormat="1" ht="17.25" customHeight="1">
      <c r="C45" s="229"/>
      <c r="D45" s="352" t="s">
        <v>440</v>
      </c>
      <c r="E45" s="237">
        <f>SUM(E41:E44)</f>
        <v>0</v>
      </c>
      <c r="F45" s="237">
        <f>SUM(F41:F44)</f>
        <v>0</v>
      </c>
      <c r="G45" s="238"/>
      <c r="H45" s="237">
        <f>SUM(H41:H44)</f>
        <v>0</v>
      </c>
    </row>
    <row r="46" spans="3:9" ht="10.5" customHeight="1">
      <c r="C46" s="219"/>
      <c r="D46" s="210"/>
      <c r="E46" s="239"/>
      <c r="F46" s="239"/>
      <c r="G46" s="240"/>
      <c r="H46" s="239"/>
    </row>
    <row r="47" spans="3:9" ht="31.5" customHeight="1" thickBot="1">
      <c r="C47" s="221"/>
      <c r="D47" s="144" t="s">
        <v>441</v>
      </c>
      <c r="E47" s="180">
        <f>E37+E45</f>
        <v>0</v>
      </c>
      <c r="F47" s="180">
        <f>F37+F45</f>
        <v>0</v>
      </c>
      <c r="G47" s="201"/>
      <c r="H47" s="180">
        <f>H37+H45</f>
        <v>0</v>
      </c>
    </row>
    <row r="48" spans="3:9" ht="16.5" customHeight="1">
      <c r="C48" s="221"/>
      <c r="D48" s="222"/>
      <c r="E48" s="241"/>
      <c r="F48" s="241"/>
      <c r="G48" s="241"/>
      <c r="H48" s="241"/>
    </row>
    <row r="49" spans="2:9" ht="15">
      <c r="C49" s="211"/>
      <c r="D49" s="219"/>
      <c r="E49" s="116"/>
      <c r="F49" s="116"/>
      <c r="G49" s="116"/>
      <c r="H49" s="116"/>
    </row>
    <row r="50" spans="2:9" ht="45.75" customHeight="1">
      <c r="B50" s="562"/>
      <c r="C50" s="661" t="s">
        <v>511</v>
      </c>
      <c r="D50" s="661"/>
      <c r="E50" s="563">
        <f>E20-E47</f>
        <v>0</v>
      </c>
      <c r="F50" s="563">
        <f>F20-F47</f>
        <v>0</v>
      </c>
      <c r="G50" s="563"/>
      <c r="H50" s="563">
        <f>H20-H47</f>
        <v>0</v>
      </c>
      <c r="I50" s="562"/>
    </row>
    <row r="51" spans="2:9" ht="20.100000000000001" customHeight="1">
      <c r="C51" s="662"/>
      <c r="D51" s="662"/>
      <c r="E51" s="57"/>
      <c r="F51" s="58"/>
      <c r="G51" s="58"/>
      <c r="H51" s="58"/>
    </row>
    <row r="52" spans="2:9">
      <c r="C52" s="542"/>
      <c r="D52"/>
    </row>
    <row r="53" spans="2:9">
      <c r="C53" s="542"/>
      <c r="D53"/>
    </row>
    <row r="54" spans="2:9" ht="22.5" customHeight="1">
      <c r="C54" s="543" t="s">
        <v>236</v>
      </c>
      <c r="D54" s="544"/>
      <c r="E54" s="59"/>
      <c r="F54" s="59"/>
      <c r="G54" s="59"/>
      <c r="H54" s="59"/>
    </row>
    <row r="55" spans="2:9" ht="7.5" customHeight="1">
      <c r="C55" s="545"/>
      <c r="D55" s="546"/>
      <c r="E55" s="39"/>
      <c r="F55" s="39"/>
      <c r="G55" s="39"/>
      <c r="H55" s="39"/>
    </row>
    <row r="56" spans="2:9">
      <c r="C56" s="547" t="s">
        <v>531</v>
      </c>
      <c r="D56" s="548"/>
      <c r="E56" s="40"/>
      <c r="F56" s="40"/>
      <c r="G56" s="40"/>
      <c r="H56" s="40"/>
    </row>
    <row r="57" spans="2:9">
      <c r="C57" s="549"/>
      <c r="D57" s="548" t="s">
        <v>207</v>
      </c>
      <c r="E57" s="41">
        <v>0</v>
      </c>
      <c r="F57" s="41">
        <v>0</v>
      </c>
      <c r="G57" s="41"/>
      <c r="H57" s="41">
        <f>SUM(E57:F57)</f>
        <v>0</v>
      </c>
    </row>
    <row r="58" spans="2:9">
      <c r="C58" s="549"/>
      <c r="D58" s="548" t="s">
        <v>217</v>
      </c>
      <c r="E58" s="41">
        <v>0</v>
      </c>
      <c r="F58" s="41">
        <v>0</v>
      </c>
      <c r="G58" s="41"/>
      <c r="H58" s="41">
        <f>SUM(E58:F58)</f>
        <v>0</v>
      </c>
    </row>
    <row r="59" spans="2:9">
      <c r="C59" s="549"/>
      <c r="D59" s="548" t="s">
        <v>234</v>
      </c>
      <c r="E59" s="41">
        <v>0</v>
      </c>
      <c r="F59" s="41">
        <v>0</v>
      </c>
      <c r="G59" s="41"/>
      <c r="H59" s="41">
        <f>SUM(E59:F59)</f>
        <v>0</v>
      </c>
    </row>
    <row r="60" spans="2:9">
      <c r="C60" s="549"/>
      <c r="D60" s="548"/>
      <c r="E60" s="40"/>
      <c r="F60" s="40"/>
      <c r="G60" s="40"/>
      <c r="H60" s="40"/>
    </row>
    <row r="61" spans="2:9">
      <c r="C61" s="550" t="s">
        <v>235</v>
      </c>
      <c r="D61" s="550"/>
      <c r="E61" s="60"/>
      <c r="F61" s="60"/>
      <c r="G61" s="60"/>
      <c r="H61" s="60"/>
    </row>
    <row r="62" spans="2:9" ht="13.5" customHeight="1">
      <c r="C62" s="549"/>
      <c r="D62" s="548" t="s">
        <v>207</v>
      </c>
      <c r="E62" s="41">
        <f>(E12+E13)-E57</f>
        <v>0</v>
      </c>
      <c r="F62" s="41">
        <f>(F12+F13)-F57</f>
        <v>0</v>
      </c>
      <c r="G62" s="41"/>
      <c r="H62" s="41">
        <f>(H12+H13)-H57</f>
        <v>0</v>
      </c>
    </row>
    <row r="63" spans="2:9">
      <c r="C63" s="549"/>
      <c r="D63" s="548" t="s">
        <v>217</v>
      </c>
      <c r="E63" s="41">
        <f>E30+E29+E31-E58</f>
        <v>0</v>
      </c>
      <c r="F63" s="41">
        <f>F30+F29+F31-F58</f>
        <v>0</v>
      </c>
      <c r="G63" s="41"/>
      <c r="H63" s="41">
        <f>H30+H29+H31-H58</f>
        <v>0</v>
      </c>
    </row>
    <row r="64" spans="2:9" ht="15.75">
      <c r="C64" s="551" t="s">
        <v>238</v>
      </c>
      <c r="D64" s="548" t="s">
        <v>234</v>
      </c>
      <c r="E64" s="42">
        <f>E45-E59</f>
        <v>0</v>
      </c>
      <c r="F64" s="42">
        <f>F45-F59</f>
        <v>0</v>
      </c>
      <c r="G64" s="42"/>
      <c r="H64" s="42">
        <f>H45-H59</f>
        <v>0</v>
      </c>
    </row>
    <row r="65" spans="3:9">
      <c r="C65" s="549"/>
      <c r="D65" s="548"/>
      <c r="E65" s="41"/>
      <c r="F65" s="41"/>
      <c r="G65" s="41"/>
      <c r="H65" s="41"/>
    </row>
    <row r="66" spans="3:9" ht="33" customHeight="1">
      <c r="C66" s="660" t="s">
        <v>444</v>
      </c>
      <c r="D66" s="660"/>
      <c r="E66" s="660"/>
      <c r="F66" s="660"/>
      <c r="G66" s="660"/>
      <c r="H66" s="660"/>
    </row>
    <row r="67" spans="3:9" ht="33.75" customHeight="1">
      <c r="C67" s="665" t="s">
        <v>239</v>
      </c>
      <c r="D67" s="665"/>
      <c r="E67" s="665"/>
      <c r="F67" s="665"/>
      <c r="G67" s="665"/>
      <c r="H67" s="665"/>
      <c r="I67" s="665"/>
    </row>
    <row r="68" spans="3:9" ht="15.75">
      <c r="C68" s="43"/>
      <c r="D68" s="43"/>
      <c r="E68" s="43"/>
      <c r="F68" s="43"/>
      <c r="G68" s="43"/>
      <c r="H68" s="43"/>
    </row>
    <row r="69" spans="3:9" ht="15.75" customHeight="1">
      <c r="C69" s="651" t="s">
        <v>261</v>
      </c>
      <c r="D69" s="652"/>
      <c r="E69" s="652"/>
      <c r="F69" s="652"/>
      <c r="G69" s="652"/>
      <c r="H69" s="653"/>
    </row>
    <row r="70" spans="3:9">
      <c r="C70" s="654"/>
      <c r="D70" s="655"/>
      <c r="E70" s="655"/>
      <c r="F70" s="655"/>
      <c r="G70" s="655"/>
      <c r="H70" s="656"/>
    </row>
    <row r="71" spans="3:9">
      <c r="C71" s="654"/>
      <c r="D71" s="655"/>
      <c r="E71" s="655"/>
      <c r="F71" s="655"/>
      <c r="G71" s="655"/>
      <c r="H71" s="656"/>
    </row>
    <row r="72" spans="3:9">
      <c r="C72" s="654"/>
      <c r="D72" s="655"/>
      <c r="E72" s="655"/>
      <c r="F72" s="655"/>
      <c r="G72" s="655"/>
      <c r="H72" s="656"/>
    </row>
    <row r="73" spans="3:9">
      <c r="C73" s="654"/>
      <c r="D73" s="655"/>
      <c r="E73" s="655"/>
      <c r="F73" s="655"/>
      <c r="G73" s="655"/>
      <c r="H73" s="656"/>
    </row>
    <row r="74" spans="3:9">
      <c r="C74" s="654"/>
      <c r="D74" s="655"/>
      <c r="E74" s="655"/>
      <c r="F74" s="655"/>
      <c r="G74" s="655"/>
      <c r="H74" s="656"/>
    </row>
    <row r="75" spans="3:9">
      <c r="C75" s="654"/>
      <c r="D75" s="655"/>
      <c r="E75" s="655"/>
      <c r="F75" s="655"/>
      <c r="G75" s="655"/>
      <c r="H75" s="656"/>
    </row>
    <row r="76" spans="3:9">
      <c r="C76" s="654"/>
      <c r="D76" s="655"/>
      <c r="E76" s="655"/>
      <c r="F76" s="655"/>
      <c r="G76" s="655"/>
      <c r="H76" s="656"/>
    </row>
    <row r="77" spans="3:9">
      <c r="C77" s="654"/>
      <c r="D77" s="655"/>
      <c r="E77" s="655"/>
      <c r="F77" s="655"/>
      <c r="G77" s="655"/>
      <c r="H77" s="656"/>
    </row>
    <row r="78" spans="3:9">
      <c r="C78" s="654"/>
      <c r="D78" s="655"/>
      <c r="E78" s="655"/>
      <c r="F78" s="655"/>
      <c r="G78" s="655"/>
      <c r="H78" s="656"/>
    </row>
    <row r="79" spans="3:9">
      <c r="C79" s="654"/>
      <c r="D79" s="655"/>
      <c r="E79" s="655"/>
      <c r="F79" s="655"/>
      <c r="G79" s="655"/>
      <c r="H79" s="656"/>
    </row>
    <row r="80" spans="3:9">
      <c r="C80" s="654"/>
      <c r="D80" s="655"/>
      <c r="E80" s="655"/>
      <c r="F80" s="655"/>
      <c r="G80" s="655"/>
      <c r="H80" s="656"/>
    </row>
    <row r="81" spans="3:8">
      <c r="C81" s="657"/>
      <c r="D81" s="658"/>
      <c r="E81" s="658"/>
      <c r="F81" s="658"/>
      <c r="G81" s="658"/>
      <c r="H81" s="659"/>
    </row>
  </sheetData>
  <sheetProtection algorithmName="SHA-512" hashValue="c11Qe4lr9MOyMwUiCekYwcoSqtSyEogx/UK/EJC5iyYbefPgYmN7Svm9baQABHsOBbChE1e8/15JLrG7FYBjmA==" saltValue="YVrEQ9B4Ccyibf82jUJGRg==" spinCount="100000" sheet="1" selectLockedCells="1"/>
  <mergeCells count="13">
    <mergeCell ref="D2:H2"/>
    <mergeCell ref="D3:H3"/>
    <mergeCell ref="D4:H4"/>
    <mergeCell ref="C69:H81"/>
    <mergeCell ref="C66:H66"/>
    <mergeCell ref="C50:D50"/>
    <mergeCell ref="C51:D51"/>
    <mergeCell ref="C10:D10"/>
    <mergeCell ref="C39:D39"/>
    <mergeCell ref="C40:E40"/>
    <mergeCell ref="C42:E42"/>
    <mergeCell ref="C22:D22"/>
    <mergeCell ref="C67:I67"/>
  </mergeCells>
  <phoneticPr fontId="4" type="noConversion"/>
  <dataValidations count="2">
    <dataValidation type="decimal" allowBlank="1" showInputMessage="1" showErrorMessage="1" sqref="E11:H19 E23:H36" xr:uid="{00000000-0002-0000-0300-000000000000}">
      <formula1>-500000000000</formula1>
      <formula2>500000000000</formula2>
    </dataValidation>
    <dataValidation type="decimal" allowBlank="1" showInputMessage="1" showErrorMessage="1" sqref="F41:H44 E41 E43:E44" xr:uid="{00000000-0002-0000-0300-000001000000}">
      <formula1>-50000000000</formula1>
      <formula2>50000000000</formula2>
    </dataValidation>
  </dataValidations>
  <printOptions horizontalCentered="1"/>
  <pageMargins left="0.5" right="0.5" top="0.75" bottom="0.49" header="0.28000000000000003" footer="0.33"/>
  <pageSetup fitToHeight="0" orientation="portrait" r:id="rId1"/>
  <headerFooter alignWithMargins="0">
    <oddFooter>&amp;R&amp;"Calibri,Regular"Balance Sheet: &amp;P</oddFooter>
  </headerFooter>
  <ignoredErrors>
    <ignoredError sqref="D2"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B1:K75"/>
  <sheetViews>
    <sheetView showGridLines="0" zoomScaleNormal="100" workbookViewId="0">
      <selection activeCell="B5" sqref="B5"/>
    </sheetView>
  </sheetViews>
  <sheetFormatPr defaultColWidth="9.140625" defaultRowHeight="12.75"/>
  <cols>
    <col min="1" max="1" width="9.140625" style="4"/>
    <col min="2" max="2" width="4.85546875" style="4" customWidth="1"/>
    <col min="3" max="3" width="34.85546875" style="4" customWidth="1"/>
    <col min="4" max="5" width="14.5703125" style="4" bestFit="1" customWidth="1"/>
    <col min="6" max="6" width="2" style="4" customWidth="1"/>
    <col min="7" max="7" width="15.5703125" style="4" bestFit="1" customWidth="1"/>
    <col min="8" max="9" width="9.140625" style="4"/>
    <col min="10" max="10" width="12" style="4" bestFit="1" customWidth="1"/>
    <col min="11" max="16384" width="9.140625" style="4"/>
  </cols>
  <sheetData>
    <row r="1" spans="2:11" ht="16.5" customHeight="1"/>
    <row r="2" spans="2:11" s="2" customFormat="1" ht="23.25" customHeight="1">
      <c r="B2" s="270"/>
      <c r="C2" s="666" t="str">
        <f>Cover!E9</f>
        <v>Parish Name</v>
      </c>
      <c r="D2" s="666"/>
      <c r="E2" s="666"/>
      <c r="F2" s="666"/>
      <c r="G2" s="666"/>
    </row>
    <row r="3" spans="2:11" s="2" customFormat="1" ht="21">
      <c r="B3" s="270"/>
      <c r="C3" s="667" t="s">
        <v>447</v>
      </c>
      <c r="D3" s="667"/>
      <c r="E3" s="667"/>
      <c r="F3" s="667"/>
      <c r="G3" s="667"/>
    </row>
    <row r="4" spans="2:11" s="2" customFormat="1" ht="22.5" customHeight="1">
      <c r="B4" s="650" t="s">
        <v>520</v>
      </c>
      <c r="C4" s="650"/>
      <c r="D4" s="650"/>
      <c r="E4" s="650"/>
      <c r="F4" s="650"/>
      <c r="G4" s="650"/>
    </row>
    <row r="5" spans="2:11" s="2" customFormat="1" ht="5.25" customHeight="1">
      <c r="B5" s="49"/>
      <c r="C5" s="63"/>
      <c r="D5" s="63"/>
      <c r="E5" s="63"/>
      <c r="F5" s="63"/>
      <c r="G5" s="63"/>
    </row>
    <row r="6" spans="2:11" s="2" customFormat="1" ht="4.5" customHeight="1">
      <c r="B6" s="11"/>
      <c r="C6" s="62"/>
      <c r="D6" s="62"/>
      <c r="E6" s="62"/>
      <c r="F6" s="62"/>
      <c r="G6" s="62"/>
    </row>
    <row r="7" spans="2:11" s="10" customFormat="1" ht="18" customHeight="1" thickBot="1">
      <c r="B7" s="296"/>
      <c r="C7" s="297"/>
      <c r="D7" s="298" t="s">
        <v>34</v>
      </c>
      <c r="E7" s="298" t="s">
        <v>15</v>
      </c>
      <c r="F7" s="298"/>
      <c r="G7" s="299" t="s">
        <v>291</v>
      </c>
      <c r="H7" s="1"/>
      <c r="I7" s="1"/>
      <c r="J7" s="1"/>
    </row>
    <row r="8" spans="2:11" ht="14.25">
      <c r="B8" s="295" t="s">
        <v>354</v>
      </c>
      <c r="C8" s="300"/>
      <c r="D8" s="300"/>
      <c r="E8" s="301"/>
      <c r="F8" s="301"/>
      <c r="G8" s="302"/>
    </row>
    <row r="9" spans="2:11" s="5" customFormat="1" ht="14.25">
      <c r="B9" s="191" t="s">
        <v>172</v>
      </c>
      <c r="C9" s="303" t="s">
        <v>224</v>
      </c>
      <c r="D9" s="304">
        <f>'Income Detail'!D14</f>
        <v>0</v>
      </c>
      <c r="E9" s="305">
        <f>'Income Detail'!E14</f>
        <v>0</v>
      </c>
      <c r="F9" s="306"/>
      <c r="G9" s="304">
        <f t="shared" ref="G9:G18" si="0">E9+D9</f>
        <v>0</v>
      </c>
      <c r="K9" s="45"/>
    </row>
    <row r="10" spans="2:11" s="5" customFormat="1" ht="14.25">
      <c r="B10" s="191"/>
      <c r="C10" s="303" t="s">
        <v>353</v>
      </c>
      <c r="D10" s="307">
        <f>'Income Detail'!D19</f>
        <v>0</v>
      </c>
      <c r="E10" s="305">
        <f>'Income Detail'!E19</f>
        <v>0</v>
      </c>
      <c r="F10" s="306"/>
      <c r="G10" s="307">
        <f t="shared" si="0"/>
        <v>0</v>
      </c>
      <c r="K10" s="45"/>
    </row>
    <row r="11" spans="2:11" s="5" customFormat="1" ht="14.25">
      <c r="B11" s="191"/>
      <c r="C11" s="303" t="s">
        <v>341</v>
      </c>
      <c r="D11" s="307">
        <f>'Income Detail'!D25</f>
        <v>0</v>
      </c>
      <c r="E11" s="305">
        <f>'Income Detail'!E25</f>
        <v>0</v>
      </c>
      <c r="F11" s="306"/>
      <c r="G11" s="307">
        <f t="shared" si="0"/>
        <v>0</v>
      </c>
      <c r="K11" s="45"/>
    </row>
    <row r="12" spans="2:11" s="5" customFormat="1" ht="14.25">
      <c r="B12" s="191"/>
      <c r="C12" s="303" t="s">
        <v>356</v>
      </c>
      <c r="D12" s="307">
        <f>'Income Detail'!D30</f>
        <v>0</v>
      </c>
      <c r="E12" s="305">
        <f>'Income Detail'!E30</f>
        <v>0</v>
      </c>
      <c r="F12" s="306"/>
      <c r="G12" s="307">
        <f t="shared" si="0"/>
        <v>0</v>
      </c>
      <c r="K12" s="45"/>
    </row>
    <row r="13" spans="2:11" s="5" customFormat="1" ht="14.25">
      <c r="B13" s="191"/>
      <c r="C13" s="303" t="s">
        <v>225</v>
      </c>
      <c r="D13" s="305">
        <f>'Income Detail'!D41</f>
        <v>0</v>
      </c>
      <c r="E13" s="307">
        <f>'Income Detail'!E41</f>
        <v>0</v>
      </c>
      <c r="F13" s="308"/>
      <c r="G13" s="307">
        <f t="shared" si="0"/>
        <v>0</v>
      </c>
      <c r="K13" s="45"/>
    </row>
    <row r="14" spans="2:11" s="5" customFormat="1" ht="14.25">
      <c r="B14" s="191"/>
      <c r="C14" s="303" t="s">
        <v>226</v>
      </c>
      <c r="D14" s="305">
        <f>'Income Detail'!D47</f>
        <v>0</v>
      </c>
      <c r="E14" s="307">
        <f>'Income Detail'!E47</f>
        <v>0</v>
      </c>
      <c r="F14" s="308"/>
      <c r="G14" s="307">
        <f t="shared" si="0"/>
        <v>0</v>
      </c>
      <c r="K14" s="45"/>
    </row>
    <row r="15" spans="2:11" s="5" customFormat="1" ht="14.25">
      <c r="B15" s="191"/>
      <c r="C15" s="303" t="s">
        <v>278</v>
      </c>
      <c r="D15" s="305">
        <f>'Income Detail'!D51</f>
        <v>0</v>
      </c>
      <c r="E15" s="307">
        <f>'Income Detail'!E51</f>
        <v>0</v>
      </c>
      <c r="F15" s="308"/>
      <c r="G15" s="307">
        <f t="shared" si="0"/>
        <v>0</v>
      </c>
    </row>
    <row r="16" spans="2:11" s="5" customFormat="1" ht="14.25">
      <c r="B16" s="191"/>
      <c r="C16" s="303" t="s">
        <v>279</v>
      </c>
      <c r="D16" s="307">
        <f>'Income Detail'!D56</f>
        <v>0</v>
      </c>
      <c r="E16" s="307">
        <f>'Income Detail'!E56</f>
        <v>0</v>
      </c>
      <c r="F16" s="308"/>
      <c r="G16" s="307">
        <f t="shared" si="0"/>
        <v>0</v>
      </c>
    </row>
    <row r="17" spans="2:11" s="5" customFormat="1" ht="14.25">
      <c r="B17" s="191"/>
      <c r="C17" s="303" t="s">
        <v>227</v>
      </c>
      <c r="D17" s="307">
        <f>'Income Detail'!D60</f>
        <v>0</v>
      </c>
      <c r="E17" s="307">
        <f>'Income Detail'!E60</f>
        <v>0</v>
      </c>
      <c r="F17" s="308"/>
      <c r="G17" s="307">
        <f t="shared" si="0"/>
        <v>0</v>
      </c>
    </row>
    <row r="18" spans="2:11" s="5" customFormat="1" ht="14.25">
      <c r="B18" s="191"/>
      <c r="C18" s="303" t="s">
        <v>357</v>
      </c>
      <c r="D18" s="309">
        <f>'Income Detail'!D64</f>
        <v>0</v>
      </c>
      <c r="E18" s="309">
        <f>'Income Detail'!E64</f>
        <v>0</v>
      </c>
      <c r="F18" s="310"/>
      <c r="G18" s="309">
        <f t="shared" si="0"/>
        <v>0</v>
      </c>
    </row>
    <row r="19" spans="2:11" s="51" customFormat="1" ht="14.25">
      <c r="B19" s="193"/>
      <c r="C19" s="194" t="s">
        <v>264</v>
      </c>
      <c r="D19" s="202">
        <f>SUM(D9:D18)</f>
        <v>0</v>
      </c>
      <c r="E19" s="202">
        <f>SUM(E9:E18)</f>
        <v>0</v>
      </c>
      <c r="F19" s="203"/>
      <c r="G19" s="202">
        <f>SUM(G9:G18)</f>
        <v>0</v>
      </c>
    </row>
    <row r="20" spans="2:11" s="8" customFormat="1" ht="4.5" customHeight="1">
      <c r="B20" s="193"/>
      <c r="C20" s="194"/>
      <c r="D20" s="195"/>
      <c r="E20" s="195"/>
      <c r="F20" s="196"/>
      <c r="G20" s="195"/>
    </row>
    <row r="21" spans="2:11" ht="14.25">
      <c r="B21" s="295" t="s">
        <v>355</v>
      </c>
      <c r="C21" s="197"/>
      <c r="D21" s="198"/>
      <c r="E21" s="199"/>
      <c r="F21" s="200"/>
      <c r="G21" s="198"/>
    </row>
    <row r="22" spans="2:11" s="5" customFormat="1" ht="14.25">
      <c r="B22" s="191"/>
      <c r="C22" s="311" t="s">
        <v>343</v>
      </c>
      <c r="D22" s="305">
        <f>'Expense Detail'!D14</f>
        <v>0</v>
      </c>
      <c r="E22" s="305">
        <f>'Expense Detail'!E14</f>
        <v>0</v>
      </c>
      <c r="F22" s="306"/>
      <c r="G22" s="312">
        <f t="shared" ref="G22:G39" si="1">E22+D22</f>
        <v>0</v>
      </c>
    </row>
    <row r="23" spans="2:11" s="5" customFormat="1" ht="14.25">
      <c r="B23" s="191"/>
      <c r="C23" s="311" t="s">
        <v>358</v>
      </c>
      <c r="D23" s="305">
        <f>'Expense Detail'!D21</f>
        <v>0</v>
      </c>
      <c r="E23" s="305">
        <f>'Expense Detail'!E21</f>
        <v>0</v>
      </c>
      <c r="F23" s="306"/>
      <c r="G23" s="312">
        <f t="shared" si="1"/>
        <v>0</v>
      </c>
      <c r="K23" s="5" t="s">
        <v>33</v>
      </c>
    </row>
    <row r="24" spans="2:11" s="5" customFormat="1" ht="14.25">
      <c r="B24" s="191"/>
      <c r="C24" s="311" t="s">
        <v>344</v>
      </c>
      <c r="D24" s="305">
        <f>'Expense Detail'!D28</f>
        <v>0</v>
      </c>
      <c r="E24" s="305">
        <f>'Expense Detail'!E28</f>
        <v>0</v>
      </c>
      <c r="F24" s="306"/>
      <c r="G24" s="312">
        <f t="shared" si="1"/>
        <v>0</v>
      </c>
    </row>
    <row r="25" spans="2:11" s="5" customFormat="1" ht="14.25">
      <c r="B25" s="191"/>
      <c r="C25" s="311" t="s">
        <v>352</v>
      </c>
      <c r="D25" s="305">
        <f>'Expense Detail'!D33</f>
        <v>0</v>
      </c>
      <c r="E25" s="305">
        <f>'Expense Detail'!E33</f>
        <v>0</v>
      </c>
      <c r="F25" s="306"/>
      <c r="G25" s="312">
        <f t="shared" si="1"/>
        <v>0</v>
      </c>
    </row>
    <row r="26" spans="2:11" s="5" customFormat="1" ht="14.25">
      <c r="B26" s="191"/>
      <c r="C26" s="311" t="s">
        <v>350</v>
      </c>
      <c r="D26" s="305">
        <f>'Expense Detail'!D39</f>
        <v>0</v>
      </c>
      <c r="E26" s="305">
        <f>'Expense Detail'!E39</f>
        <v>0</v>
      </c>
      <c r="F26" s="306"/>
      <c r="G26" s="312">
        <f t="shared" si="1"/>
        <v>0</v>
      </c>
    </row>
    <row r="27" spans="2:11" s="5" customFormat="1" ht="14.25">
      <c r="B27" s="191"/>
      <c r="C27" s="311" t="s">
        <v>351</v>
      </c>
      <c r="D27" s="305">
        <f>'Expense Detail'!D44</f>
        <v>0</v>
      </c>
      <c r="E27" s="305">
        <f>'Expense Detail'!E44</f>
        <v>0</v>
      </c>
      <c r="F27" s="306"/>
      <c r="G27" s="312">
        <f t="shared" si="1"/>
        <v>0</v>
      </c>
    </row>
    <row r="28" spans="2:11" s="5" customFormat="1" ht="14.25">
      <c r="B28" s="191"/>
      <c r="C28" s="311" t="s">
        <v>0</v>
      </c>
      <c r="D28" s="305">
        <f>'Expense Detail'!D48</f>
        <v>0</v>
      </c>
      <c r="E28" s="305">
        <f>'Expense Detail'!E48</f>
        <v>0</v>
      </c>
      <c r="F28" s="306"/>
      <c r="G28" s="312">
        <f t="shared" si="1"/>
        <v>0</v>
      </c>
    </row>
    <row r="29" spans="2:11" s="5" customFormat="1" ht="14.25">
      <c r="B29" s="191"/>
      <c r="C29" s="311" t="s">
        <v>1</v>
      </c>
      <c r="D29" s="305">
        <f>'Expense Detail'!D54</f>
        <v>0</v>
      </c>
      <c r="E29" s="305">
        <f>'Expense Detail'!E54</f>
        <v>0</v>
      </c>
      <c r="F29" s="306"/>
      <c r="G29" s="312">
        <f t="shared" si="1"/>
        <v>0</v>
      </c>
    </row>
    <row r="30" spans="2:11" s="5" customFormat="1" ht="14.25">
      <c r="B30" s="191"/>
      <c r="C30" s="311" t="s">
        <v>278</v>
      </c>
      <c r="D30" s="305">
        <f>'Expense Detail'!D58</f>
        <v>0</v>
      </c>
      <c r="E30" s="305">
        <f>'Expense Detail'!E58</f>
        <v>0</v>
      </c>
      <c r="F30" s="306"/>
      <c r="G30" s="312">
        <f t="shared" si="1"/>
        <v>0</v>
      </c>
    </row>
    <row r="31" spans="2:11" s="5" customFormat="1" ht="14.25">
      <c r="B31" s="191"/>
      <c r="C31" s="311" t="s">
        <v>228</v>
      </c>
      <c r="D31" s="305">
        <f>'Expense Detail'!D67</f>
        <v>0</v>
      </c>
      <c r="E31" s="305">
        <f>'Expense Detail'!E67</f>
        <v>0</v>
      </c>
      <c r="F31" s="306"/>
      <c r="G31" s="312">
        <f t="shared" si="1"/>
        <v>0</v>
      </c>
    </row>
    <row r="32" spans="2:11" s="5" customFormat="1" ht="14.25">
      <c r="B32" s="191"/>
      <c r="C32" s="311" t="s">
        <v>229</v>
      </c>
      <c r="D32" s="305">
        <f>'Expense Detail'!D72</f>
        <v>0</v>
      </c>
      <c r="E32" s="305">
        <f>'Expense Detail'!E72</f>
        <v>0</v>
      </c>
      <c r="F32" s="306"/>
      <c r="G32" s="312">
        <f t="shared" si="1"/>
        <v>0</v>
      </c>
    </row>
    <row r="33" spans="2:7" s="5" customFormat="1" ht="14.25">
      <c r="B33" s="191"/>
      <c r="C33" s="311" t="s">
        <v>281</v>
      </c>
      <c r="D33" s="305">
        <f>'Expense Detail'!D78</f>
        <v>0</v>
      </c>
      <c r="E33" s="305">
        <f>'Expense Detail'!E78</f>
        <v>0</v>
      </c>
      <c r="F33" s="306"/>
      <c r="G33" s="312">
        <f t="shared" si="1"/>
        <v>0</v>
      </c>
    </row>
    <row r="34" spans="2:7" s="5" customFormat="1" ht="14.25">
      <c r="B34" s="191"/>
      <c r="C34" s="311" t="s">
        <v>230</v>
      </c>
      <c r="D34" s="305">
        <f>'Expense Detail'!D86</f>
        <v>0</v>
      </c>
      <c r="E34" s="305">
        <f>'Expense Detail'!E86</f>
        <v>0</v>
      </c>
      <c r="F34" s="306"/>
      <c r="G34" s="312">
        <f t="shared" si="1"/>
        <v>0</v>
      </c>
    </row>
    <row r="35" spans="2:7" s="5" customFormat="1" ht="14.25">
      <c r="B35" s="191"/>
      <c r="C35" s="311" t="s">
        <v>282</v>
      </c>
      <c r="D35" s="305">
        <f>'Expense Detail'!D92</f>
        <v>0</v>
      </c>
      <c r="E35" s="305">
        <f>'Expense Detail'!E92</f>
        <v>0</v>
      </c>
      <c r="F35" s="306"/>
      <c r="G35" s="312">
        <f t="shared" si="1"/>
        <v>0</v>
      </c>
    </row>
    <row r="36" spans="2:7" s="5" customFormat="1" ht="14.25">
      <c r="B36" s="191"/>
      <c r="C36" s="311" t="s">
        <v>7</v>
      </c>
      <c r="D36" s="305">
        <f>'Expense Detail'!D97</f>
        <v>0</v>
      </c>
      <c r="E36" s="305">
        <f>'Expense Detail'!E97</f>
        <v>0</v>
      </c>
      <c r="F36" s="306"/>
      <c r="G36" s="312">
        <f t="shared" si="1"/>
        <v>0</v>
      </c>
    </row>
    <row r="37" spans="2:7" s="5" customFormat="1" ht="14.25">
      <c r="B37" s="191"/>
      <c r="C37" s="311" t="s">
        <v>283</v>
      </c>
      <c r="D37" s="313">
        <f>'Expense Detail'!D101</f>
        <v>0</v>
      </c>
      <c r="E37" s="313">
        <f>'Expense Detail'!E101</f>
        <v>0</v>
      </c>
      <c r="F37" s="314"/>
      <c r="G37" s="315">
        <f t="shared" si="1"/>
        <v>0</v>
      </c>
    </row>
    <row r="38" spans="2:7" s="51" customFormat="1" ht="19.5" customHeight="1">
      <c r="B38" s="193"/>
      <c r="C38" s="194" t="s">
        <v>164</v>
      </c>
      <c r="D38" s="316">
        <f>SUM(D22:D37)</f>
        <v>0</v>
      </c>
      <c r="E38" s="316">
        <f>SUM(E22:E37)</f>
        <v>0</v>
      </c>
      <c r="F38" s="317"/>
      <c r="G38" s="316">
        <f t="shared" si="1"/>
        <v>0</v>
      </c>
    </row>
    <row r="39" spans="2:7" s="51" customFormat="1" ht="17.25" customHeight="1" thickBot="1">
      <c r="B39" s="193"/>
      <c r="C39" s="194" t="s">
        <v>162</v>
      </c>
      <c r="D39" s="318">
        <f>D19-D38</f>
        <v>0</v>
      </c>
      <c r="E39" s="318">
        <f>E19-E38</f>
        <v>0</v>
      </c>
      <c r="F39" s="319"/>
      <c r="G39" s="318">
        <f t="shared" si="1"/>
        <v>0</v>
      </c>
    </row>
    <row r="40" spans="2:7" s="51" customFormat="1" ht="8.25" customHeight="1">
      <c r="B40" s="193"/>
      <c r="C40" s="194"/>
      <c r="D40" s="202"/>
      <c r="E40" s="202"/>
      <c r="F40" s="203"/>
      <c r="G40" s="202"/>
    </row>
    <row r="41" spans="2:7" ht="16.5" customHeight="1">
      <c r="B41" s="295" t="s">
        <v>290</v>
      </c>
      <c r="C41" s="204"/>
      <c r="D41" s="205"/>
      <c r="E41" s="206"/>
      <c r="F41" s="207"/>
      <c r="G41" s="205"/>
    </row>
    <row r="42" spans="2:7" s="5" customFormat="1" ht="14.25">
      <c r="B42" s="191"/>
      <c r="C42" s="311" t="s">
        <v>288</v>
      </c>
      <c r="D42" s="305">
        <f>'Income Detail'!D68</f>
        <v>0</v>
      </c>
      <c r="E42" s="305">
        <f>'Income Detail'!E68</f>
        <v>0</v>
      </c>
      <c r="F42" s="306"/>
      <c r="G42" s="312">
        <f>E42+D42</f>
        <v>0</v>
      </c>
    </row>
    <row r="43" spans="2:7" s="5" customFormat="1" ht="14.25">
      <c r="B43" s="191"/>
      <c r="C43" s="311" t="s">
        <v>280</v>
      </c>
      <c r="D43" s="305">
        <f>'Income Detail'!D71</f>
        <v>0</v>
      </c>
      <c r="E43" s="305">
        <f>'Income Detail'!E71</f>
        <v>0</v>
      </c>
      <c r="F43" s="306"/>
      <c r="G43" s="312">
        <f>E43+D43</f>
        <v>0</v>
      </c>
    </row>
    <row r="44" spans="2:7" s="5" customFormat="1" ht="14.25">
      <c r="B44" s="191"/>
      <c r="C44" s="311" t="s">
        <v>2</v>
      </c>
      <c r="D44" s="305">
        <f>'Income Detail'!D73</f>
        <v>0</v>
      </c>
      <c r="E44" s="305">
        <f>'Income Detail'!E73</f>
        <v>0</v>
      </c>
      <c r="F44" s="306"/>
      <c r="G44" s="312">
        <f>E44+D44</f>
        <v>0</v>
      </c>
    </row>
    <row r="45" spans="2:7" s="5" customFormat="1" ht="14.25">
      <c r="B45" s="191"/>
      <c r="C45" s="311" t="s">
        <v>342</v>
      </c>
      <c r="D45" s="313">
        <f>'Income Detail'!D77</f>
        <v>0</v>
      </c>
      <c r="E45" s="313">
        <f>'Income Detail'!E77</f>
        <v>0</v>
      </c>
      <c r="F45" s="314"/>
      <c r="G45" s="315">
        <f>E45+D45</f>
        <v>0</v>
      </c>
    </row>
    <row r="46" spans="2:7" s="5" customFormat="1" ht="14.25">
      <c r="B46" s="191"/>
      <c r="C46" s="320" t="s">
        <v>347</v>
      </c>
      <c r="D46" s="451">
        <f>SUM(D42:D45)</f>
        <v>0</v>
      </c>
      <c r="E46" s="451">
        <f>SUM(E42:E45)</f>
        <v>0</v>
      </c>
      <c r="F46" s="452"/>
      <c r="G46" s="453">
        <f>E46+D46</f>
        <v>0</v>
      </c>
    </row>
    <row r="47" spans="2:7" s="5" customFormat="1" ht="2.25" customHeight="1">
      <c r="B47" s="191"/>
      <c r="C47" s="320"/>
      <c r="D47" s="195"/>
      <c r="E47" s="195"/>
      <c r="F47" s="196"/>
      <c r="G47" s="195"/>
    </row>
    <row r="48" spans="2:7" s="5" customFormat="1" ht="14.25">
      <c r="B48" s="208"/>
      <c r="C48" s="303" t="s">
        <v>289</v>
      </c>
      <c r="D48" s="304">
        <f>'Expense Detail'!D104</f>
        <v>0</v>
      </c>
      <c r="E48" s="304">
        <f>'Expense Detail'!E104</f>
        <v>0</v>
      </c>
      <c r="F48" s="321"/>
      <c r="G48" s="322">
        <f>E48+D48</f>
        <v>0</v>
      </c>
    </row>
    <row r="49" spans="2:11" s="5" customFormat="1" ht="14.25">
      <c r="B49" s="208"/>
      <c r="C49" s="303" t="s">
        <v>345</v>
      </c>
      <c r="D49" s="304">
        <f>'Expense Detail'!D108</f>
        <v>0</v>
      </c>
      <c r="E49" s="304">
        <f>'Expense Detail'!E108</f>
        <v>0</v>
      </c>
      <c r="F49" s="321"/>
      <c r="G49" s="322">
        <f>E49+D49</f>
        <v>0</v>
      </c>
    </row>
    <row r="50" spans="2:11" s="5" customFormat="1" ht="14.25">
      <c r="B50" s="208"/>
      <c r="C50" s="303" t="s">
        <v>3</v>
      </c>
      <c r="D50" s="323">
        <f>'Expense Detail'!D111</f>
        <v>0</v>
      </c>
      <c r="E50" s="323">
        <f>'Expense Detail'!E111</f>
        <v>0</v>
      </c>
      <c r="F50" s="324"/>
      <c r="G50" s="325">
        <f>E50+D50</f>
        <v>0</v>
      </c>
    </row>
    <row r="51" spans="2:11" s="5" customFormat="1" ht="14.25">
      <c r="B51" s="208"/>
      <c r="C51" s="194" t="s">
        <v>348</v>
      </c>
      <c r="D51" s="451">
        <f>SUM(D48:D50)</f>
        <v>0</v>
      </c>
      <c r="E51" s="451">
        <f>SUM(E48:E50)</f>
        <v>0</v>
      </c>
      <c r="F51" s="452"/>
      <c r="G51" s="453">
        <f>E51+D51</f>
        <v>0</v>
      </c>
    </row>
    <row r="52" spans="2:11" s="5" customFormat="1" ht="3" customHeight="1">
      <c r="B52" s="208"/>
      <c r="C52" s="194"/>
      <c r="D52" s="202"/>
      <c r="E52" s="202"/>
      <c r="F52" s="203"/>
      <c r="G52" s="202"/>
    </row>
    <row r="53" spans="2:11" s="8" customFormat="1" ht="14.25">
      <c r="B53" s="193"/>
      <c r="C53" s="194" t="s">
        <v>360</v>
      </c>
      <c r="D53" s="202">
        <f>D46-D51</f>
        <v>0</v>
      </c>
      <c r="E53" s="202">
        <f>E46-E51</f>
        <v>0</v>
      </c>
      <c r="F53" s="203"/>
      <c r="G53" s="202">
        <f>E53+D53</f>
        <v>0</v>
      </c>
    </row>
    <row r="54" spans="2:11" s="8" customFormat="1" ht="18" customHeight="1" thickBot="1">
      <c r="B54" s="193"/>
      <c r="C54" s="194" t="s">
        <v>163</v>
      </c>
      <c r="D54" s="318">
        <f>D39+D53</f>
        <v>0</v>
      </c>
      <c r="E54" s="318">
        <f>E39+E53</f>
        <v>0</v>
      </c>
      <c r="F54" s="319"/>
      <c r="G54" s="318">
        <f>G39+G53</f>
        <v>0</v>
      </c>
    </row>
    <row r="55" spans="2:11" ht="0.75" customHeight="1">
      <c r="B55" s="209"/>
      <c r="C55" s="209"/>
      <c r="D55" s="328"/>
      <c r="E55" s="328"/>
      <c r="F55" s="329"/>
      <c r="G55" s="328"/>
    </row>
    <row r="56" spans="2:11" s="52" customFormat="1" ht="14.25" customHeight="1">
      <c r="B56" s="209"/>
      <c r="C56" s="330" t="s">
        <v>431</v>
      </c>
      <c r="D56" s="331">
        <f>'Expense Detail'!D113</f>
        <v>0</v>
      </c>
      <c r="E56" s="331">
        <f>'Expense Detail'!E113</f>
        <v>0</v>
      </c>
      <c r="F56" s="332"/>
      <c r="G56" s="331">
        <f>E56+D56</f>
        <v>0</v>
      </c>
    </row>
    <row r="57" spans="2:11" s="13" customFormat="1" ht="18.75" customHeight="1" thickBot="1">
      <c r="B57" s="208"/>
      <c r="C57" s="333" t="s">
        <v>349</v>
      </c>
      <c r="D57" s="334">
        <f>D54-D56</f>
        <v>0</v>
      </c>
      <c r="E57" s="334">
        <f>E54-E56</f>
        <v>0</v>
      </c>
      <c r="F57" s="335"/>
      <c r="G57" s="334">
        <f>G54-G56</f>
        <v>0</v>
      </c>
      <c r="K57" s="343"/>
    </row>
    <row r="60" spans="2:11" ht="13.5" thickBot="1"/>
    <row r="61" spans="2:11" ht="13.5" thickBot="1">
      <c r="B61" s="46" t="s">
        <v>181</v>
      </c>
      <c r="C61" s="16"/>
      <c r="D61" s="16"/>
      <c r="E61" s="16"/>
      <c r="F61" s="16"/>
      <c r="G61" s="17"/>
    </row>
    <row r="62" spans="2:11">
      <c r="B62" s="47" t="s">
        <v>182</v>
      </c>
      <c r="C62" s="18"/>
      <c r="D62" s="593">
        <f>'Income Detail'!D79</f>
        <v>0</v>
      </c>
      <c r="E62" s="593">
        <f>'Income Detail'!E79</f>
        <v>0</v>
      </c>
      <c r="F62" s="593"/>
      <c r="G62" s="594">
        <f>'Income Detail'!$G$79</f>
        <v>0</v>
      </c>
    </row>
    <row r="63" spans="2:11">
      <c r="B63" s="47" t="s">
        <v>184</v>
      </c>
      <c r="C63" s="18"/>
      <c r="D63" s="595">
        <f>D19+D46</f>
        <v>0</v>
      </c>
      <c r="E63" s="595">
        <f>E46+E19</f>
        <v>0</v>
      </c>
      <c r="F63" s="595"/>
      <c r="G63" s="596">
        <f>G46+G19</f>
        <v>0</v>
      </c>
    </row>
    <row r="64" spans="2:11">
      <c r="B64" s="47"/>
      <c r="C64" s="18" t="s">
        <v>186</v>
      </c>
      <c r="D64" s="595">
        <f>D62-D63</f>
        <v>0</v>
      </c>
      <c r="E64" s="595">
        <f>E62-E63</f>
        <v>0</v>
      </c>
      <c r="F64" s="595"/>
      <c r="G64" s="596">
        <f>G62-G63</f>
        <v>0</v>
      </c>
    </row>
    <row r="65" spans="2:7">
      <c r="B65" s="47"/>
      <c r="C65" s="18"/>
      <c r="D65" s="595"/>
      <c r="E65" s="595"/>
      <c r="F65" s="595"/>
      <c r="G65" s="596"/>
    </row>
    <row r="66" spans="2:7">
      <c r="B66" s="47"/>
      <c r="C66" s="18"/>
      <c r="D66" s="593"/>
      <c r="E66" s="593"/>
      <c r="F66" s="593"/>
      <c r="G66" s="594"/>
    </row>
    <row r="67" spans="2:7">
      <c r="B67" s="47" t="s">
        <v>183</v>
      </c>
      <c r="C67" s="18"/>
      <c r="D67" s="593">
        <f>'Expense Detail'!D115</f>
        <v>0</v>
      </c>
      <c r="E67" s="593">
        <f>'Expense Detail'!E115</f>
        <v>0</v>
      </c>
      <c r="F67" s="593"/>
      <c r="G67" s="594">
        <f>'Expense Detail'!$H$115</f>
        <v>0</v>
      </c>
    </row>
    <row r="68" spans="2:7">
      <c r="B68" s="47" t="s">
        <v>185</v>
      </c>
      <c r="C68" s="18"/>
      <c r="D68" s="595">
        <f>D51+D38+D56</f>
        <v>0</v>
      </c>
      <c r="E68" s="595">
        <f>E51+E38+E56</f>
        <v>0</v>
      </c>
      <c r="F68" s="595"/>
      <c r="G68" s="596">
        <f>G56+G51+G38</f>
        <v>0</v>
      </c>
    </row>
    <row r="69" spans="2:7">
      <c r="B69" s="47"/>
      <c r="C69" s="18"/>
      <c r="D69" s="593">
        <f>D67-D68</f>
        <v>0</v>
      </c>
      <c r="E69" s="593">
        <f>E67-E68</f>
        <v>0</v>
      </c>
      <c r="F69" s="593"/>
      <c r="G69" s="594">
        <f>G67-G68</f>
        <v>0</v>
      </c>
    </row>
    <row r="70" spans="2:7">
      <c r="B70" s="47"/>
      <c r="C70" s="18"/>
      <c r="D70" s="593"/>
      <c r="E70" s="593"/>
      <c r="F70" s="593"/>
      <c r="G70" s="594"/>
    </row>
    <row r="71" spans="2:7">
      <c r="B71" s="47" t="s">
        <v>187</v>
      </c>
      <c r="C71" s="18"/>
      <c r="D71" s="593">
        <f>'Income Detail'!D79-'Expense Detail'!D115</f>
        <v>0</v>
      </c>
      <c r="E71" s="593">
        <f>'Income Detail'!E79-'Expense Detail'!E115</f>
        <v>0</v>
      </c>
      <c r="F71" s="593"/>
      <c r="G71" s="594">
        <f>G62-G67</f>
        <v>0</v>
      </c>
    </row>
    <row r="72" spans="2:7">
      <c r="B72" s="47" t="s">
        <v>188</v>
      </c>
      <c r="C72" s="18"/>
      <c r="D72" s="593">
        <f>D63-D68</f>
        <v>0</v>
      </c>
      <c r="E72" s="593">
        <f>E63-E68</f>
        <v>0</v>
      </c>
      <c r="F72" s="593"/>
      <c r="G72" s="594">
        <f>G63-G68</f>
        <v>0</v>
      </c>
    </row>
    <row r="73" spans="2:7">
      <c r="B73" s="47"/>
      <c r="C73" s="18"/>
      <c r="D73" s="19">
        <f>D71-D72</f>
        <v>0</v>
      </c>
      <c r="E73" s="19">
        <f>E71-E72</f>
        <v>0</v>
      </c>
      <c r="F73" s="19"/>
      <c r="G73" s="20">
        <f>G71-G72</f>
        <v>0</v>
      </c>
    </row>
    <row r="74" spans="2:7" ht="13.5" thickBot="1">
      <c r="B74" s="48"/>
      <c r="C74" s="21"/>
      <c r="D74" s="21"/>
      <c r="E74" s="21"/>
      <c r="F74" s="21"/>
      <c r="G74" s="22"/>
    </row>
    <row r="75" spans="2:7">
      <c r="B75" s="3"/>
      <c r="C75" s="3"/>
      <c r="D75" s="3"/>
      <c r="E75" s="3"/>
      <c r="F75" s="3"/>
      <c r="G75" s="3"/>
    </row>
  </sheetData>
  <sheetProtection algorithmName="SHA-512" hashValue="Qu+GEJM5TPLfa3GNzee+GSTcDIioSh6u2c9KKpBEuk9QKl2egDv3hatP6YO3BgsPPA7d5YThFXf8p+L4J6+mVA==" saltValue="2aqZsBLBSCuQxUEKD3J+6w==" spinCount="100000" sheet="1" selectLockedCells="1"/>
  <mergeCells count="3">
    <mergeCell ref="C2:G2"/>
    <mergeCell ref="C3:G3"/>
    <mergeCell ref="B4:G4"/>
  </mergeCells>
  <printOptions horizontalCentered="1"/>
  <pageMargins left="0.2" right="0.19" top="0.5" bottom="0.5" header="0.26" footer="0.2"/>
  <pageSetup fitToHeight="2" orientation="portrait" r:id="rId1"/>
  <headerFooter alignWithMargins="0">
    <oddFooter>&amp;R&amp;"Calibri,Regular"Income Statement: &amp;P</oddFooter>
  </headerFooter>
  <rowBreaks count="1" manualBreakCount="1">
    <brk id="40"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740000"/>
  </sheetPr>
  <dimension ref="B1:N83"/>
  <sheetViews>
    <sheetView showGridLines="0" zoomScaleNormal="100" workbookViewId="0">
      <selection activeCell="B4" sqref="B4"/>
    </sheetView>
  </sheetViews>
  <sheetFormatPr defaultColWidth="9.140625" defaultRowHeight="12.75"/>
  <cols>
    <col min="1" max="1" width="9.140625" style="3"/>
    <col min="2" max="2" width="7" style="3" customWidth="1"/>
    <col min="3" max="3" width="32.5703125" style="3" customWidth="1"/>
    <col min="4" max="5" width="14.5703125" style="3" bestFit="1" customWidth="1"/>
    <col min="6" max="6" width="1.5703125" style="3" customWidth="1"/>
    <col min="7" max="7" width="14.5703125" style="3" bestFit="1" customWidth="1"/>
    <col min="8" max="8" width="9.140625" style="3"/>
    <col min="9" max="9" width="13.42578125" style="3" customWidth="1"/>
    <col min="10" max="10" width="16.42578125" style="3" customWidth="1"/>
    <col min="11" max="11" width="15.28515625" style="3" customWidth="1"/>
    <col min="12" max="16384" width="9.140625" style="3"/>
  </cols>
  <sheetData>
    <row r="1" spans="2:11" s="4" customFormat="1" ht="27.75" customHeight="1">
      <c r="B1" s="666" t="str">
        <f>Cover!E9</f>
        <v>Parish Name</v>
      </c>
      <c r="C1" s="666"/>
      <c r="D1" s="666"/>
      <c r="E1" s="666"/>
      <c r="F1" s="666"/>
      <c r="G1" s="666"/>
    </row>
    <row r="2" spans="2:11" ht="21.75" customHeight="1">
      <c r="B2" s="647" t="s">
        <v>160</v>
      </c>
      <c r="C2" s="647"/>
      <c r="D2" s="647"/>
      <c r="E2" s="647"/>
      <c r="F2" s="647"/>
      <c r="G2" s="647"/>
    </row>
    <row r="3" spans="2:11" ht="17.25" customHeight="1">
      <c r="B3" s="668" t="s">
        <v>520</v>
      </c>
      <c r="C3" s="668"/>
      <c r="D3" s="668"/>
      <c r="E3" s="668"/>
      <c r="F3" s="668"/>
      <c r="G3" s="668"/>
    </row>
    <row r="4" spans="2:11" ht="9.75" customHeight="1">
      <c r="B4" s="80"/>
      <c r="C4" s="80"/>
      <c r="D4" s="80"/>
      <c r="E4" s="80"/>
      <c r="F4" s="80"/>
      <c r="G4" s="80"/>
    </row>
    <row r="5" spans="2:11" ht="5.25" customHeight="1">
      <c r="B5" s="81"/>
      <c r="C5" s="81"/>
      <c r="D5" s="81"/>
      <c r="E5" s="81"/>
      <c r="F5" s="81"/>
      <c r="G5" s="81"/>
    </row>
    <row r="6" spans="2:11" ht="6.75" customHeight="1"/>
    <row r="7" spans="2:11" ht="18.75" customHeight="1" thickBot="1">
      <c r="B7" s="83" t="s">
        <v>379</v>
      </c>
      <c r="C7" s="84" t="s">
        <v>380</v>
      </c>
      <c r="D7" s="82" t="s">
        <v>34</v>
      </c>
      <c r="E7" s="82" t="s">
        <v>15</v>
      </c>
      <c r="F7" s="82"/>
      <c r="G7" s="82" t="s">
        <v>32</v>
      </c>
    </row>
    <row r="8" spans="2:11" ht="7.5" customHeight="1">
      <c r="B8" s="78"/>
      <c r="C8" s="79"/>
      <c r="D8" s="79"/>
      <c r="E8" s="79"/>
      <c r="F8" s="79"/>
      <c r="G8" s="79"/>
    </row>
    <row r="9" spans="2:11">
      <c r="B9" s="65">
        <v>4000</v>
      </c>
      <c r="C9" s="66" t="s">
        <v>14</v>
      </c>
      <c r="D9" s="67"/>
      <c r="E9" s="68"/>
      <c r="F9" s="68"/>
      <c r="G9" s="69"/>
      <c r="J9" s="564" t="s">
        <v>491</v>
      </c>
      <c r="K9" s="4"/>
    </row>
    <row r="10" spans="2:11">
      <c r="B10" s="56">
        <v>4010</v>
      </c>
      <c r="C10" s="70" t="s">
        <v>368</v>
      </c>
      <c r="D10" s="71">
        <v>0</v>
      </c>
      <c r="E10" s="420"/>
      <c r="F10" s="443"/>
      <c r="G10" s="575">
        <f>D10+E10</f>
        <v>0</v>
      </c>
      <c r="J10" s="565" t="s">
        <v>488</v>
      </c>
      <c r="K10" s="566">
        <f>D10+D12</f>
        <v>0</v>
      </c>
    </row>
    <row r="11" spans="2:11">
      <c r="B11" s="56"/>
      <c r="C11" s="70" t="s">
        <v>413</v>
      </c>
      <c r="D11" s="71">
        <v>0</v>
      </c>
      <c r="E11" s="420"/>
      <c r="F11" s="443"/>
      <c r="G11" s="575">
        <f>D11+E11</f>
        <v>0</v>
      </c>
      <c r="J11" s="565" t="s">
        <v>489</v>
      </c>
      <c r="K11" s="566">
        <f>D11+D13</f>
        <v>0</v>
      </c>
    </row>
    <row r="12" spans="2:11" ht="13.5" thickBot="1">
      <c r="B12" s="56">
        <v>4020</v>
      </c>
      <c r="C12" s="70" t="s">
        <v>369</v>
      </c>
      <c r="D12" s="71">
        <v>0</v>
      </c>
      <c r="E12" s="420"/>
      <c r="F12" s="443"/>
      <c r="G12" s="575">
        <f>D12+E12</f>
        <v>0</v>
      </c>
      <c r="J12" s="567" t="s">
        <v>32</v>
      </c>
      <c r="K12" s="568">
        <f>K10+K11</f>
        <v>0</v>
      </c>
    </row>
    <row r="13" spans="2:11">
      <c r="B13" s="56"/>
      <c r="C13" s="70" t="s">
        <v>414</v>
      </c>
      <c r="D13" s="71">
        <v>0</v>
      </c>
      <c r="E13" s="420"/>
      <c r="F13" s="443"/>
      <c r="G13" s="575">
        <f>D13+E13</f>
        <v>0</v>
      </c>
      <c r="J13" s="565" t="s">
        <v>490</v>
      </c>
      <c r="K13" s="566">
        <f>K12-D14</f>
        <v>0</v>
      </c>
    </row>
    <row r="14" spans="2:11">
      <c r="B14" s="56"/>
      <c r="C14" s="50" t="s">
        <v>407</v>
      </c>
      <c r="D14" s="77">
        <f>SUM(D10:D13)</f>
        <v>0</v>
      </c>
      <c r="E14" s="421"/>
      <c r="F14" s="571"/>
      <c r="G14" s="572">
        <f>SUM(G10:G13)</f>
        <v>0</v>
      </c>
    </row>
    <row r="15" spans="2:11">
      <c r="B15" s="65">
        <v>4050</v>
      </c>
      <c r="C15" s="66" t="s">
        <v>13</v>
      </c>
      <c r="D15" s="67"/>
      <c r="E15" s="68"/>
      <c r="F15" s="68"/>
      <c r="G15" s="576"/>
      <c r="J15" s="4"/>
      <c r="K15" s="580"/>
    </row>
    <row r="16" spans="2:11" s="53" customFormat="1">
      <c r="B16" s="73">
        <v>4060</v>
      </c>
      <c r="C16" s="70" t="s">
        <v>292</v>
      </c>
      <c r="D16" s="71">
        <v>0</v>
      </c>
      <c r="E16" s="422">
        <v>0</v>
      </c>
      <c r="F16" s="444"/>
      <c r="G16" s="575">
        <f>D16+E16</f>
        <v>0</v>
      </c>
      <c r="J16" s="4"/>
      <c r="K16" s="580"/>
    </row>
    <row r="17" spans="2:14" s="53" customFormat="1" ht="12">
      <c r="B17" s="73">
        <v>4070</v>
      </c>
      <c r="C17" s="70" t="s">
        <v>293</v>
      </c>
      <c r="D17" s="71">
        <v>0</v>
      </c>
      <c r="E17" s="422">
        <v>0</v>
      </c>
      <c r="F17" s="444"/>
      <c r="G17" s="575">
        <f>D17+E17</f>
        <v>0</v>
      </c>
    </row>
    <row r="18" spans="2:14" s="53" customFormat="1" ht="12">
      <c r="B18" s="73"/>
      <c r="C18" s="70" t="s">
        <v>481</v>
      </c>
      <c r="D18" s="71">
        <v>0</v>
      </c>
      <c r="E18" s="422"/>
      <c r="F18" s="444"/>
      <c r="G18" s="575">
        <f>D18+E18</f>
        <v>0</v>
      </c>
    </row>
    <row r="19" spans="2:14" s="53" customFormat="1" ht="12">
      <c r="B19" s="73"/>
      <c r="C19" s="50" t="s">
        <v>407</v>
      </c>
      <c r="D19" s="77">
        <f>SUM(D16:D18)</f>
        <v>0</v>
      </c>
      <c r="E19" s="423"/>
      <c r="F19" s="573"/>
      <c r="G19" s="572">
        <f>D19+E19</f>
        <v>0</v>
      </c>
    </row>
    <row r="20" spans="2:14">
      <c r="B20" s="65">
        <v>4100</v>
      </c>
      <c r="C20" s="66" t="s">
        <v>294</v>
      </c>
      <c r="D20" s="67"/>
      <c r="E20" s="68"/>
      <c r="F20" s="68"/>
      <c r="G20" s="576"/>
    </row>
    <row r="21" spans="2:14" s="53" customFormat="1" ht="12">
      <c r="B21" s="73">
        <v>4110</v>
      </c>
      <c r="C21" s="70" t="s">
        <v>295</v>
      </c>
      <c r="D21" s="71">
        <v>0</v>
      </c>
      <c r="E21" s="420"/>
      <c r="F21" s="443"/>
      <c r="G21" s="575">
        <f>D21+E21</f>
        <v>0</v>
      </c>
    </row>
    <row r="22" spans="2:14" s="53" customFormat="1" ht="12">
      <c r="B22" s="73">
        <v>4130</v>
      </c>
      <c r="C22" s="70" t="s">
        <v>9</v>
      </c>
      <c r="D22" s="71">
        <v>0</v>
      </c>
      <c r="E22" s="420"/>
      <c r="F22" s="443"/>
      <c r="G22" s="575">
        <f>D22+E22</f>
        <v>0</v>
      </c>
    </row>
    <row r="23" spans="2:14" s="53" customFormat="1" ht="12">
      <c r="B23" s="73">
        <v>4150</v>
      </c>
      <c r="C23" s="70" t="s">
        <v>296</v>
      </c>
      <c r="D23" s="71">
        <v>0</v>
      </c>
      <c r="E23" s="420"/>
      <c r="F23" s="443"/>
      <c r="G23" s="575">
        <f>D23+E23</f>
        <v>0</v>
      </c>
    </row>
    <row r="24" spans="2:14" s="53" customFormat="1" ht="12">
      <c r="B24" s="73">
        <v>4170</v>
      </c>
      <c r="C24" s="70" t="s">
        <v>297</v>
      </c>
      <c r="D24" s="71">
        <v>0</v>
      </c>
      <c r="E24" s="420"/>
      <c r="F24" s="443"/>
      <c r="G24" s="575">
        <f>D24+E24</f>
        <v>0</v>
      </c>
    </row>
    <row r="25" spans="2:14" s="53" customFormat="1" ht="12">
      <c r="B25" s="73"/>
      <c r="C25" s="50" t="s">
        <v>407</v>
      </c>
      <c r="D25" s="77">
        <f>SUM(D21:D24)</f>
        <v>0</v>
      </c>
      <c r="E25" s="424"/>
      <c r="F25" s="419"/>
      <c r="G25" s="572">
        <f>D25+E25</f>
        <v>0</v>
      </c>
    </row>
    <row r="26" spans="2:14">
      <c r="B26" s="65">
        <v>4200</v>
      </c>
      <c r="C26" s="66" t="s">
        <v>298</v>
      </c>
      <c r="D26" s="67"/>
      <c r="E26" s="68"/>
      <c r="F26" s="68"/>
      <c r="G26" s="576"/>
    </row>
    <row r="27" spans="2:14" s="53" customFormat="1" ht="12">
      <c r="B27" s="73">
        <v>4210</v>
      </c>
      <c r="C27" s="70" t="s">
        <v>322</v>
      </c>
      <c r="D27" s="71">
        <v>0</v>
      </c>
      <c r="E27" s="420"/>
      <c r="F27" s="443"/>
      <c r="G27" s="575">
        <f>D27+E27</f>
        <v>0</v>
      </c>
    </row>
    <row r="28" spans="2:14" s="53" customFormat="1" ht="12">
      <c r="B28" s="73">
        <v>4230</v>
      </c>
      <c r="C28" s="70" t="s">
        <v>299</v>
      </c>
      <c r="D28" s="71">
        <v>0</v>
      </c>
      <c r="E28" s="420"/>
      <c r="F28" s="443"/>
      <c r="G28" s="575">
        <f>D28+E28</f>
        <v>0</v>
      </c>
    </row>
    <row r="29" spans="2:14" s="53" customFormat="1" ht="12">
      <c r="B29" s="73">
        <v>4250</v>
      </c>
      <c r="C29" s="70" t="s">
        <v>300</v>
      </c>
      <c r="D29" s="71">
        <v>0</v>
      </c>
      <c r="E29" s="420"/>
      <c r="F29" s="443"/>
      <c r="G29" s="575">
        <f>D29+E29</f>
        <v>0</v>
      </c>
    </row>
    <row r="30" spans="2:14" s="53" customFormat="1" ht="12">
      <c r="B30" s="73"/>
      <c r="C30" s="50" t="s">
        <v>407</v>
      </c>
      <c r="D30" s="77">
        <f>SUM(D27:D29)</f>
        <v>0</v>
      </c>
      <c r="E30" s="424"/>
      <c r="F30" s="419"/>
      <c r="G30" s="572">
        <f>D30+E30</f>
        <v>0</v>
      </c>
    </row>
    <row r="31" spans="2:14">
      <c r="B31" s="65">
        <v>4300</v>
      </c>
      <c r="C31" s="66" t="s">
        <v>48</v>
      </c>
      <c r="D31" s="67"/>
      <c r="E31" s="68"/>
      <c r="F31" s="68"/>
      <c r="G31" s="576"/>
    </row>
    <row r="32" spans="2:14" s="53" customFormat="1" ht="18.75">
      <c r="B32" s="73">
        <v>4310</v>
      </c>
      <c r="C32" s="70" t="s">
        <v>173</v>
      </c>
      <c r="D32" s="420"/>
      <c r="E32" s="71">
        <v>0</v>
      </c>
      <c r="F32" s="71"/>
      <c r="G32" s="575">
        <f t="shared" ref="G32:G77" si="0">D32+E32</f>
        <v>0</v>
      </c>
      <c r="I32" s="599" t="s">
        <v>514</v>
      </c>
      <c r="J32" s="600"/>
      <c r="K32" s="600"/>
      <c r="L32" s="601"/>
      <c r="M32" s="601"/>
      <c r="N32" s="601"/>
    </row>
    <row r="33" spans="2:13" s="53" customFormat="1">
      <c r="B33" s="73">
        <v>4370</v>
      </c>
      <c r="C33" s="70" t="s">
        <v>174</v>
      </c>
      <c r="D33" s="420"/>
      <c r="E33" s="71">
        <v>0</v>
      </c>
      <c r="F33" s="71"/>
      <c r="G33" s="575">
        <f t="shared" si="0"/>
        <v>0</v>
      </c>
      <c r="I33" s="3"/>
    </row>
    <row r="34" spans="2:13" s="53" customFormat="1" ht="16.5" thickBot="1">
      <c r="B34" s="73">
        <v>4380</v>
      </c>
      <c r="C34" s="70" t="s">
        <v>381</v>
      </c>
      <c r="D34" s="420"/>
      <c r="E34" s="420"/>
      <c r="F34" s="71"/>
      <c r="G34" s="575"/>
      <c r="I34" s="592" t="s">
        <v>508</v>
      </c>
      <c r="J34" s="587"/>
      <c r="K34" s="587"/>
    </row>
    <row r="35" spans="2:13" s="53" customFormat="1">
      <c r="B35" s="73"/>
      <c r="C35" s="74" t="s">
        <v>371</v>
      </c>
      <c r="D35" s="420"/>
      <c r="E35" s="71">
        <v>0</v>
      </c>
      <c r="F35" s="71"/>
      <c r="G35" s="575">
        <f t="shared" si="0"/>
        <v>0</v>
      </c>
      <c r="I35" s="3" t="s">
        <v>500</v>
      </c>
      <c r="K35" s="588"/>
    </row>
    <row r="36" spans="2:13" s="53" customFormat="1">
      <c r="B36" s="73"/>
      <c r="C36" s="74" t="s">
        <v>372</v>
      </c>
      <c r="D36" s="420"/>
      <c r="E36" s="71">
        <v>0</v>
      </c>
      <c r="F36" s="71"/>
      <c r="G36" s="575">
        <f t="shared" si="0"/>
        <v>0</v>
      </c>
      <c r="I36" s="3" t="s">
        <v>505</v>
      </c>
      <c r="K36" s="588"/>
    </row>
    <row r="37" spans="2:13" s="53" customFormat="1">
      <c r="B37" s="73"/>
      <c r="C37" s="74" t="s">
        <v>373</v>
      </c>
      <c r="D37" s="420"/>
      <c r="E37" s="71">
        <v>0</v>
      </c>
      <c r="F37" s="71"/>
      <c r="G37" s="575">
        <f t="shared" si="0"/>
        <v>0</v>
      </c>
      <c r="I37" s="3" t="s">
        <v>501</v>
      </c>
      <c r="K37" s="588"/>
    </row>
    <row r="38" spans="2:13" s="53" customFormat="1" ht="15.75" thickBot="1">
      <c r="B38" s="73">
        <v>4385</v>
      </c>
      <c r="C38" s="70" t="s">
        <v>197</v>
      </c>
      <c r="D38" s="420"/>
      <c r="E38" s="71">
        <v>0</v>
      </c>
      <c r="F38" s="71"/>
      <c r="G38" s="575">
        <f t="shared" si="0"/>
        <v>0</v>
      </c>
      <c r="I38" s="548"/>
      <c r="J38" s="585" t="s">
        <v>509</v>
      </c>
      <c r="K38" s="589">
        <f>K35+K36+K37</f>
        <v>0</v>
      </c>
      <c r="L38" s="669" t="str">
        <f>IF(K38=E35," ","Does not equal cell E35")</f>
        <v xml:space="preserve"> </v>
      </c>
      <c r="M38" s="669"/>
    </row>
    <row r="39" spans="2:13" s="53" customFormat="1">
      <c r="B39" s="73">
        <v>4386</v>
      </c>
      <c r="C39" s="70" t="s">
        <v>198</v>
      </c>
      <c r="D39" s="420"/>
      <c r="E39" s="71">
        <v>0</v>
      </c>
      <c r="F39" s="71"/>
      <c r="G39" s="575">
        <f t="shared" si="0"/>
        <v>0</v>
      </c>
      <c r="I39" s="548" t="s">
        <v>502</v>
      </c>
      <c r="J39" s="584"/>
      <c r="K39" s="590">
        <f>E36</f>
        <v>0</v>
      </c>
    </row>
    <row r="40" spans="2:13" s="53" customFormat="1">
      <c r="B40" s="73">
        <v>4387</v>
      </c>
      <c r="C40" s="70" t="s">
        <v>199</v>
      </c>
      <c r="D40" s="420"/>
      <c r="E40" s="71">
        <v>0</v>
      </c>
      <c r="F40" s="71"/>
      <c r="G40" s="575">
        <f t="shared" si="0"/>
        <v>0</v>
      </c>
      <c r="I40" s="548" t="s">
        <v>503</v>
      </c>
      <c r="J40" s="584"/>
      <c r="K40" s="590">
        <f>E37</f>
        <v>0</v>
      </c>
    </row>
    <row r="41" spans="2:13" s="53" customFormat="1" ht="13.5" thickBot="1">
      <c r="B41" s="73"/>
      <c r="C41" s="50" t="s">
        <v>407</v>
      </c>
      <c r="D41" s="425"/>
      <c r="E41" s="95">
        <f>SUM(E32:E40)</f>
        <v>0</v>
      </c>
      <c r="F41" s="95"/>
      <c r="G41" s="572">
        <f t="shared" si="0"/>
        <v>0</v>
      </c>
      <c r="I41" s="550"/>
      <c r="J41" s="585" t="s">
        <v>504</v>
      </c>
      <c r="K41" s="586">
        <f>K38+K39+K40</f>
        <v>0</v>
      </c>
    </row>
    <row r="42" spans="2:13" ht="13.5" thickTop="1">
      <c r="B42" s="65">
        <v>4400</v>
      </c>
      <c r="C42" s="66" t="s">
        <v>50</v>
      </c>
      <c r="D42" s="67"/>
      <c r="E42" s="68"/>
      <c r="F42" s="68"/>
      <c r="G42" s="576"/>
    </row>
    <row r="43" spans="2:13" s="53" customFormat="1" ht="12">
      <c r="B43" s="73">
        <v>4410</v>
      </c>
      <c r="C43" s="70" t="s">
        <v>11</v>
      </c>
      <c r="D43" s="420"/>
      <c r="E43" s="71">
        <v>0</v>
      </c>
      <c r="F43" s="71"/>
      <c r="G43" s="575">
        <f t="shared" si="0"/>
        <v>0</v>
      </c>
    </row>
    <row r="44" spans="2:13" s="53" customFormat="1" ht="12">
      <c r="B44" s="73">
        <v>4420</v>
      </c>
      <c r="C44" s="70" t="s">
        <v>10</v>
      </c>
      <c r="D44" s="420"/>
      <c r="E44" s="71">
        <v>0</v>
      </c>
      <c r="F44" s="71"/>
      <c r="G44" s="575">
        <f t="shared" si="0"/>
        <v>0</v>
      </c>
    </row>
    <row r="45" spans="2:13" s="53" customFormat="1" ht="12">
      <c r="B45" s="73">
        <v>4430</v>
      </c>
      <c r="C45" s="70" t="s">
        <v>301</v>
      </c>
      <c r="D45" s="420"/>
      <c r="E45" s="71">
        <v>0</v>
      </c>
      <c r="F45" s="71"/>
      <c r="G45" s="575">
        <f t="shared" si="0"/>
        <v>0</v>
      </c>
    </row>
    <row r="46" spans="2:13" s="53" customFormat="1" ht="12">
      <c r="B46" s="73">
        <v>4480</v>
      </c>
      <c r="C46" s="70" t="s">
        <v>175</v>
      </c>
      <c r="D46" s="420"/>
      <c r="E46" s="71">
        <v>0</v>
      </c>
      <c r="F46" s="71"/>
      <c r="G46" s="575">
        <f t="shared" si="0"/>
        <v>0</v>
      </c>
    </row>
    <row r="47" spans="2:13" s="53" customFormat="1" ht="12">
      <c r="B47" s="73"/>
      <c r="C47" s="50" t="s">
        <v>407</v>
      </c>
      <c r="D47" s="424"/>
      <c r="E47" s="95">
        <f>SUM(E43:E46)</f>
        <v>0</v>
      </c>
      <c r="F47" s="95"/>
      <c r="G47" s="572">
        <f t="shared" si="0"/>
        <v>0</v>
      </c>
    </row>
    <row r="48" spans="2:13">
      <c r="B48" s="65">
        <v>4500</v>
      </c>
      <c r="C48" s="66" t="s">
        <v>265</v>
      </c>
      <c r="D48" s="67"/>
      <c r="E48" s="68"/>
      <c r="F48" s="68"/>
      <c r="G48" s="576"/>
    </row>
    <row r="49" spans="2:10" s="53" customFormat="1" ht="12">
      <c r="B49" s="73">
        <v>4510</v>
      </c>
      <c r="C49" s="70" t="s">
        <v>266</v>
      </c>
      <c r="D49" s="420"/>
      <c r="E49" s="71">
        <v>0</v>
      </c>
      <c r="F49" s="71"/>
      <c r="G49" s="575">
        <f t="shared" si="0"/>
        <v>0</v>
      </c>
    </row>
    <row r="50" spans="2:10" s="53" customFormat="1" ht="12">
      <c r="B50" s="73">
        <v>4520</v>
      </c>
      <c r="C50" s="70" t="s">
        <v>166</v>
      </c>
      <c r="D50" s="420"/>
      <c r="E50" s="71">
        <v>0</v>
      </c>
      <c r="F50" s="71"/>
      <c r="G50" s="575">
        <f t="shared" si="0"/>
        <v>0</v>
      </c>
    </row>
    <row r="51" spans="2:10" s="53" customFormat="1" ht="12">
      <c r="B51" s="73"/>
      <c r="C51" s="50" t="s">
        <v>407</v>
      </c>
      <c r="D51" s="424"/>
      <c r="E51" s="95">
        <f>SUM(E49:E50)</f>
        <v>0</v>
      </c>
      <c r="F51" s="95"/>
      <c r="G51" s="572">
        <f t="shared" si="0"/>
        <v>0</v>
      </c>
    </row>
    <row r="52" spans="2:10">
      <c r="B52" s="65">
        <v>4600</v>
      </c>
      <c r="C52" s="66" t="s">
        <v>302</v>
      </c>
      <c r="D52" s="67"/>
      <c r="E52" s="68"/>
      <c r="F52" s="68"/>
      <c r="G52" s="576"/>
      <c r="J52" s="53"/>
    </row>
    <row r="53" spans="2:10" s="53" customFormat="1" ht="12">
      <c r="B53" s="73">
        <v>4610</v>
      </c>
      <c r="C53" s="70" t="s">
        <v>305</v>
      </c>
      <c r="D53" s="71">
        <v>0</v>
      </c>
      <c r="E53" s="71">
        <v>0</v>
      </c>
      <c r="F53" s="71"/>
      <c r="G53" s="575">
        <f t="shared" si="0"/>
        <v>0</v>
      </c>
    </row>
    <row r="54" spans="2:10" s="53" customFormat="1" ht="12">
      <c r="B54" s="73">
        <v>4650</v>
      </c>
      <c r="C54" s="70" t="s">
        <v>306</v>
      </c>
      <c r="D54" s="71">
        <v>0</v>
      </c>
      <c r="E54" s="71">
        <v>0</v>
      </c>
      <c r="F54" s="71"/>
      <c r="G54" s="575">
        <f t="shared" si="0"/>
        <v>0</v>
      </c>
    </row>
    <row r="55" spans="2:10" s="53" customFormat="1" ht="12">
      <c r="B55" s="73">
        <v>4690</v>
      </c>
      <c r="C55" s="70" t="s">
        <v>303</v>
      </c>
      <c r="D55" s="71">
        <v>0</v>
      </c>
      <c r="E55" s="71">
        <v>0</v>
      </c>
      <c r="F55" s="71"/>
      <c r="G55" s="575">
        <f t="shared" si="0"/>
        <v>0</v>
      </c>
    </row>
    <row r="56" spans="2:10" s="53" customFormat="1" ht="12">
      <c r="B56" s="73"/>
      <c r="C56" s="50" t="s">
        <v>407</v>
      </c>
      <c r="D56" s="77">
        <f>SUM(D53:D55)</f>
        <v>0</v>
      </c>
      <c r="E56" s="77">
        <f>SUM(E53:E55)</f>
        <v>0</v>
      </c>
      <c r="F56" s="77"/>
      <c r="G56" s="572">
        <f t="shared" si="0"/>
        <v>0</v>
      </c>
    </row>
    <row r="57" spans="2:10">
      <c r="B57" s="65">
        <v>4700</v>
      </c>
      <c r="C57" s="66" t="s">
        <v>8</v>
      </c>
      <c r="D57" s="67"/>
      <c r="E57" s="68"/>
      <c r="F57" s="68"/>
      <c r="G57" s="576"/>
    </row>
    <row r="58" spans="2:10" s="53" customFormat="1" ht="12">
      <c r="B58" s="73">
        <v>4710</v>
      </c>
      <c r="C58" s="70" t="s">
        <v>304</v>
      </c>
      <c r="D58" s="71">
        <v>0</v>
      </c>
      <c r="E58" s="71">
        <v>0</v>
      </c>
      <c r="F58" s="71"/>
      <c r="G58" s="575">
        <f t="shared" si="0"/>
        <v>0</v>
      </c>
    </row>
    <row r="59" spans="2:10" s="53" customFormat="1" ht="12">
      <c r="B59" s="73">
        <v>4750</v>
      </c>
      <c r="C59" s="70" t="s">
        <v>513</v>
      </c>
      <c r="D59" s="71">
        <v>0</v>
      </c>
      <c r="E59" s="71">
        <v>0</v>
      </c>
      <c r="F59" s="71"/>
      <c r="G59" s="575">
        <f t="shared" si="0"/>
        <v>0</v>
      </c>
    </row>
    <row r="60" spans="2:10" s="53" customFormat="1" ht="12">
      <c r="B60" s="73"/>
      <c r="C60" s="50" t="s">
        <v>407</v>
      </c>
      <c r="D60" s="77">
        <f>SUM(D58:D59)</f>
        <v>0</v>
      </c>
      <c r="E60" s="77">
        <f>SUM(E58:E59)</f>
        <v>0</v>
      </c>
      <c r="F60" s="77"/>
      <c r="G60" s="572">
        <f t="shared" si="0"/>
        <v>0</v>
      </c>
    </row>
    <row r="61" spans="2:10">
      <c r="B61" s="65">
        <v>4800</v>
      </c>
      <c r="C61" s="66" t="s">
        <v>307</v>
      </c>
      <c r="D61" s="67"/>
      <c r="E61" s="68"/>
      <c r="F61" s="68"/>
      <c r="G61" s="576"/>
    </row>
    <row r="62" spans="2:10" s="53" customFormat="1" ht="12">
      <c r="B62" s="73"/>
      <c r="C62" s="70" t="s">
        <v>339</v>
      </c>
      <c r="D62" s="71">
        <v>0</v>
      </c>
      <c r="E62" s="71">
        <v>0</v>
      </c>
      <c r="F62" s="71"/>
      <c r="G62" s="575">
        <f>D62+E62</f>
        <v>0</v>
      </c>
    </row>
    <row r="63" spans="2:10" s="53" customFormat="1" ht="12">
      <c r="B63" s="73"/>
      <c r="C63" s="70" t="s">
        <v>340</v>
      </c>
      <c r="D63" s="71">
        <v>0</v>
      </c>
      <c r="E63" s="71">
        <v>0</v>
      </c>
      <c r="F63" s="71"/>
      <c r="G63" s="575">
        <f>D63+E63</f>
        <v>0</v>
      </c>
    </row>
    <row r="64" spans="2:10" s="53" customFormat="1" ht="12">
      <c r="B64" s="73"/>
      <c r="C64" s="50" t="s">
        <v>407</v>
      </c>
      <c r="D64" s="77">
        <f>SUM(D62:D63)</f>
        <v>0</v>
      </c>
      <c r="E64" s="77">
        <f>SUM(E62:E63)</f>
        <v>0</v>
      </c>
      <c r="F64" s="77"/>
      <c r="G64" s="572">
        <f>SUM(G62:G63)</f>
        <v>0</v>
      </c>
    </row>
    <row r="65" spans="2:11">
      <c r="B65" s="65">
        <v>5100</v>
      </c>
      <c r="C65" s="66" t="s">
        <v>176</v>
      </c>
      <c r="D65" s="67"/>
      <c r="E65" s="68"/>
      <c r="F65" s="68"/>
      <c r="G65" s="576"/>
    </row>
    <row r="66" spans="2:11" s="13" customFormat="1" ht="12">
      <c r="B66" s="73"/>
      <c r="C66" s="70" t="s">
        <v>189</v>
      </c>
      <c r="D66" s="71">
        <v>0</v>
      </c>
      <c r="E66" s="71">
        <v>0</v>
      </c>
      <c r="F66" s="71"/>
      <c r="G66" s="575">
        <f t="shared" si="0"/>
        <v>0</v>
      </c>
    </row>
    <row r="67" spans="2:11" s="13" customFormat="1" ht="12">
      <c r="B67" s="73"/>
      <c r="C67" s="70" t="s">
        <v>190</v>
      </c>
      <c r="D67" s="71">
        <v>0</v>
      </c>
      <c r="E67" s="71">
        <v>0</v>
      </c>
      <c r="F67" s="71"/>
      <c r="G67" s="575">
        <f t="shared" si="0"/>
        <v>0</v>
      </c>
    </row>
    <row r="68" spans="2:11" s="53" customFormat="1" ht="12">
      <c r="B68" s="73"/>
      <c r="C68" s="50" t="s">
        <v>407</v>
      </c>
      <c r="D68" s="95">
        <f>SUM(D66:D67)</f>
        <v>0</v>
      </c>
      <c r="E68" s="95">
        <f>SUM(E66:E67)</f>
        <v>0</v>
      </c>
      <c r="F68" s="95"/>
      <c r="G68" s="572">
        <f t="shared" si="0"/>
        <v>0</v>
      </c>
    </row>
    <row r="69" spans="2:11">
      <c r="B69" s="65">
        <v>5200</v>
      </c>
      <c r="C69" s="66" t="s">
        <v>308</v>
      </c>
      <c r="D69" s="67"/>
      <c r="E69" s="68"/>
      <c r="F69" s="68"/>
      <c r="G69" s="576"/>
    </row>
    <row r="70" spans="2:11" s="53" customFormat="1" ht="12">
      <c r="B70" s="73"/>
      <c r="C70" s="70" t="s">
        <v>308</v>
      </c>
      <c r="D70" s="71">
        <v>0</v>
      </c>
      <c r="E70" s="71">
        <v>0</v>
      </c>
      <c r="F70" s="71"/>
      <c r="G70" s="575">
        <f t="shared" si="0"/>
        <v>0</v>
      </c>
    </row>
    <row r="71" spans="2:11" s="53" customFormat="1" ht="12">
      <c r="B71" s="73"/>
      <c r="C71" s="50" t="s">
        <v>407</v>
      </c>
      <c r="D71" s="77">
        <f>SUM(D70:D70)</f>
        <v>0</v>
      </c>
      <c r="E71" s="77">
        <f>SUM(E70:E70)</f>
        <v>0</v>
      </c>
      <c r="F71" s="77"/>
      <c r="G71" s="572">
        <f t="shared" si="0"/>
        <v>0</v>
      </c>
    </row>
    <row r="72" spans="2:11">
      <c r="B72" s="65">
        <v>5300</v>
      </c>
      <c r="C72" s="66" t="s">
        <v>165</v>
      </c>
      <c r="D72" s="67"/>
      <c r="E72" s="68"/>
      <c r="F72" s="68"/>
      <c r="G72" s="576"/>
    </row>
    <row r="73" spans="2:11" s="53" customFormat="1">
      <c r="B73" s="73"/>
      <c r="C73" s="70" t="s">
        <v>165</v>
      </c>
      <c r="D73" s="71">
        <v>0</v>
      </c>
      <c r="E73" s="71">
        <v>0</v>
      </c>
      <c r="F73" s="71"/>
      <c r="G73" s="575">
        <f t="shared" si="0"/>
        <v>0</v>
      </c>
      <c r="I73" s="578"/>
      <c r="J73" s="579"/>
      <c r="K73" s="76"/>
    </row>
    <row r="74" spans="2:11" s="53" customFormat="1">
      <c r="B74" s="73"/>
      <c r="C74" s="50" t="s">
        <v>407</v>
      </c>
      <c r="D74" s="77">
        <f>SUM(D73:D73)</f>
        <v>0</v>
      </c>
      <c r="E74" s="77">
        <f>SUM(E73:E73)</f>
        <v>0</v>
      </c>
      <c r="F74" s="77"/>
      <c r="G74" s="572">
        <f t="shared" si="0"/>
        <v>0</v>
      </c>
      <c r="I74" s="579"/>
      <c r="J74" s="579"/>
    </row>
    <row r="75" spans="2:11">
      <c r="B75" s="65">
        <v>5400</v>
      </c>
      <c r="C75" s="66" t="s">
        <v>309</v>
      </c>
      <c r="D75" s="67"/>
      <c r="E75" s="68"/>
      <c r="F75" s="68"/>
      <c r="G75" s="576"/>
      <c r="I75" s="53"/>
    </row>
    <row r="76" spans="2:11" s="53" customFormat="1" ht="12">
      <c r="B76" s="73"/>
      <c r="C76" s="70" t="s">
        <v>309</v>
      </c>
      <c r="D76" s="71">
        <v>0</v>
      </c>
      <c r="E76" s="71">
        <v>0</v>
      </c>
      <c r="F76" s="71"/>
      <c r="G76" s="575">
        <f t="shared" si="0"/>
        <v>0</v>
      </c>
    </row>
    <row r="77" spans="2:11" s="53" customFormat="1" ht="12">
      <c r="B77" s="73"/>
      <c r="C77" s="50" t="s">
        <v>407</v>
      </c>
      <c r="D77" s="77">
        <f>SUM(D76)</f>
        <v>0</v>
      </c>
      <c r="E77" s="77">
        <f>SUM(E76)</f>
        <v>0</v>
      </c>
      <c r="F77" s="77"/>
      <c r="G77" s="572">
        <f t="shared" si="0"/>
        <v>0</v>
      </c>
    </row>
    <row r="78" spans="2:11" s="53" customFormat="1" ht="12">
      <c r="B78" s="73"/>
      <c r="C78" s="50"/>
      <c r="D78" s="445"/>
      <c r="E78" s="445"/>
      <c r="F78" s="445"/>
      <c r="G78" s="577"/>
    </row>
    <row r="79" spans="2:11" s="53" customFormat="1" ht="18" customHeight="1" thickBot="1">
      <c r="B79" s="75"/>
      <c r="C79" s="54" t="s">
        <v>346</v>
      </c>
      <c r="D79" s="98">
        <f>D77+D74+D71+D68+D64+D60+D56+D30+D25+D19+D14</f>
        <v>0</v>
      </c>
      <c r="E79" s="98">
        <f>E77+E74+E71+E68+E64+E60+E56+E51+E47+E41</f>
        <v>0</v>
      </c>
      <c r="F79" s="98"/>
      <c r="G79" s="574">
        <f>G77+G74+G71+G68+G64+G60+G56+G51+G47+G41+G30+G25+G19+G14</f>
        <v>0</v>
      </c>
    </row>
    <row r="81" spans="5:7">
      <c r="E81" s="76"/>
      <c r="F81" s="76"/>
      <c r="G81" s="447">
        <f>E79+D79</f>
        <v>0</v>
      </c>
    </row>
    <row r="82" spans="5:7">
      <c r="G82" s="447">
        <f>G79</f>
        <v>0</v>
      </c>
    </row>
    <row r="83" spans="5:7">
      <c r="G83" s="448">
        <f>G76+G73+G70+G67+G66+G63+G62+G59+G58+G55+G54+G53+G50+G49+G46+G45+G44+G40+G39+G38+G37+G36+G35+G33+G32+G29+G28+G27+G24+G23+G22+G21+G17+G16+G13+G12+G11+G10+G43+G18</f>
        <v>0</v>
      </c>
    </row>
  </sheetData>
  <sheetProtection algorithmName="SHA-512" hashValue="bIm7in8IfHCPCZPTITLOw6zMiw5nEBUZhiUC8Xyg+v+8rzBCN5XM6S3wSz+eiK9o1JTG+PKT8fPF1vCvll0d2g==" saltValue="2a0/QeWkbZs7p/9PpPXJlw==" spinCount="100000" sheet="1" selectLockedCells="1"/>
  <mergeCells count="4">
    <mergeCell ref="B2:G2"/>
    <mergeCell ref="B3:G3"/>
    <mergeCell ref="B1:G1"/>
    <mergeCell ref="L38:M38"/>
  </mergeCells>
  <phoneticPr fontId="4" type="noConversion"/>
  <dataValidations count="1">
    <dataValidation type="decimal" allowBlank="1" showInputMessage="1" showErrorMessage="1" sqref="D16:F18 D76:F76 G34 D49:F50 D27:F29 D53:F55 D58:F59 D66:F67 D70:F70 D21:D24 E21:F25 D62:F63 D32:F40 D10:F13 D43:F46 D73:F73" xr:uid="{00000000-0002-0000-0500-000000000000}">
      <formula1>-5000000000000</formula1>
      <formula2>5000000000000</formula2>
    </dataValidation>
  </dataValidations>
  <printOptions horizontalCentered="1"/>
  <pageMargins left="0.21" right="0.2" top="0.43" bottom="0.74" header="0.2" footer="0.32"/>
  <pageSetup fitToHeight="0" orientation="portrait" cellComments="asDisplayed" r:id="rId1"/>
  <headerFooter alignWithMargins="0">
    <oddFooter>&amp;R&amp;"Calibri,Regular"&amp;11Income Detail: &amp;P</oddFooter>
  </headerFooter>
  <rowBreaks count="1" manualBreakCount="1">
    <brk id="56" max="16383" man="1"/>
  </rowBreaks>
  <ignoredErrors>
    <ignoredError sqref="G81 L38"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740000"/>
    <pageSetUpPr fitToPage="1"/>
  </sheetPr>
  <dimension ref="B1:L134"/>
  <sheetViews>
    <sheetView showGridLines="0" zoomScaleNormal="100" workbookViewId="0">
      <selection activeCell="B4" sqref="B4"/>
    </sheetView>
  </sheetViews>
  <sheetFormatPr defaultColWidth="9.140625" defaultRowHeight="12.75"/>
  <cols>
    <col min="1" max="1" width="9.140625" style="6"/>
    <col min="2" max="2" width="6.5703125" style="103" customWidth="1"/>
    <col min="3" max="3" width="37.5703125" style="103" customWidth="1"/>
    <col min="4" max="4" width="16.42578125" style="6" customWidth="1"/>
    <col min="5" max="5" width="17.42578125" style="6" customWidth="1"/>
    <col min="6" max="6" width="1.28515625" style="6" customWidth="1"/>
    <col min="7" max="7" width="1.140625" style="6" customWidth="1"/>
    <col min="8" max="8" width="15.140625" style="9" customWidth="1"/>
    <col min="9" max="11" width="9.140625" style="6"/>
    <col min="12" max="12" width="12.5703125" style="6" customWidth="1"/>
    <col min="13" max="16384" width="9.140625" style="6"/>
  </cols>
  <sheetData>
    <row r="1" spans="2:8" s="4" customFormat="1" ht="21">
      <c r="B1" s="666" t="str">
        <f>Cover!E9</f>
        <v>Parish Name</v>
      </c>
      <c r="C1" s="666"/>
      <c r="D1" s="666"/>
      <c r="E1" s="666"/>
      <c r="F1" s="666"/>
      <c r="G1" s="666"/>
      <c r="H1" s="666"/>
    </row>
    <row r="2" spans="2:8" s="3" customFormat="1" ht="21">
      <c r="B2" s="647" t="s">
        <v>382</v>
      </c>
      <c r="C2" s="647"/>
      <c r="D2" s="647"/>
      <c r="E2" s="647"/>
      <c r="F2" s="647"/>
      <c r="G2" s="647"/>
      <c r="H2" s="647"/>
    </row>
    <row r="3" spans="2:8" s="3" customFormat="1" ht="18.75">
      <c r="B3" s="668" t="s">
        <v>520</v>
      </c>
      <c r="C3" s="668"/>
      <c r="D3" s="668"/>
      <c r="E3" s="668"/>
      <c r="F3" s="668"/>
      <c r="G3" s="668"/>
      <c r="H3" s="668"/>
    </row>
    <row r="4" spans="2:8" s="3" customFormat="1" ht="18.75">
      <c r="B4" s="101"/>
      <c r="C4" s="101"/>
      <c r="D4" s="80"/>
      <c r="E4" s="80"/>
      <c r="F4" s="80"/>
      <c r="G4" s="80"/>
      <c r="H4" s="80"/>
    </row>
    <row r="5" spans="2:8" s="3" customFormat="1">
      <c r="B5" s="102"/>
      <c r="C5" s="102"/>
      <c r="D5" s="81"/>
      <c r="E5" s="81"/>
      <c r="F5" s="81"/>
      <c r="G5" s="81"/>
      <c r="H5" s="81"/>
    </row>
    <row r="6" spans="2:8" s="3" customFormat="1">
      <c r="B6" s="103"/>
      <c r="C6" s="103"/>
    </row>
    <row r="7" spans="2:8" s="3" customFormat="1" ht="13.5" thickBot="1">
      <c r="B7" s="104" t="s">
        <v>379</v>
      </c>
      <c r="C7" s="105" t="s">
        <v>380</v>
      </c>
      <c r="D7" s="100" t="s">
        <v>34</v>
      </c>
      <c r="E7" s="100" t="s">
        <v>15</v>
      </c>
      <c r="F7" s="100"/>
      <c r="G7" s="100"/>
      <c r="H7" s="100" t="s">
        <v>32</v>
      </c>
    </row>
    <row r="8" spans="2:8" s="3" customFormat="1" ht="15">
      <c r="B8" s="106"/>
      <c r="C8" s="107"/>
      <c r="D8" s="61"/>
      <c r="E8" s="61"/>
      <c r="F8" s="61"/>
      <c r="G8" s="61"/>
      <c r="H8" s="61"/>
    </row>
    <row r="9" spans="2:8" s="7" customFormat="1">
      <c r="B9" s="108">
        <v>6000</v>
      </c>
      <c r="C9" s="109" t="s">
        <v>310</v>
      </c>
      <c r="D9" s="87"/>
      <c r="E9" s="88"/>
      <c r="F9" s="88"/>
      <c r="G9" s="88"/>
      <c r="H9" s="89"/>
    </row>
    <row r="10" spans="2:8" s="12" customFormat="1" ht="12">
      <c r="B10" s="110">
        <v>6010</v>
      </c>
      <c r="C10" s="111" t="s">
        <v>16</v>
      </c>
      <c r="D10" s="71">
        <v>0</v>
      </c>
      <c r="E10" s="426"/>
      <c r="F10" s="90"/>
      <c r="G10" s="91"/>
      <c r="H10" s="72">
        <f>SUM(D10:E10)</f>
        <v>0</v>
      </c>
    </row>
    <row r="11" spans="2:8" s="12" customFormat="1" ht="12">
      <c r="B11" s="110">
        <v>6030</v>
      </c>
      <c r="C11" s="111" t="s">
        <v>205</v>
      </c>
      <c r="D11" s="71">
        <v>0</v>
      </c>
      <c r="E11" s="426"/>
      <c r="F11" s="90"/>
      <c r="G11" s="91"/>
      <c r="H11" s="72">
        <f>SUM(D11:E11)</f>
        <v>0</v>
      </c>
    </row>
    <row r="12" spans="2:8" s="12" customFormat="1" ht="12">
      <c r="B12" s="110">
        <v>6050</v>
      </c>
      <c r="C12" s="111" t="s">
        <v>191</v>
      </c>
      <c r="D12" s="71">
        <v>0</v>
      </c>
      <c r="E12" s="426"/>
      <c r="F12" s="90"/>
      <c r="G12" s="91"/>
      <c r="H12" s="72">
        <f>SUM(D12:E12)</f>
        <v>0</v>
      </c>
    </row>
    <row r="13" spans="2:8" s="12" customFormat="1" ht="12">
      <c r="B13" s="110">
        <v>6090</v>
      </c>
      <c r="C13" s="111" t="s">
        <v>311</v>
      </c>
      <c r="D13" s="71">
        <v>0</v>
      </c>
      <c r="E13" s="426"/>
      <c r="F13" s="90"/>
      <c r="G13" s="91"/>
      <c r="H13" s="72">
        <f>SUM(D13:E13)</f>
        <v>0</v>
      </c>
    </row>
    <row r="14" spans="2:8" s="12" customFormat="1" ht="12">
      <c r="B14" s="110"/>
      <c r="C14" s="50" t="s">
        <v>407</v>
      </c>
      <c r="D14" s="95">
        <f>SUM(D10:D13)</f>
        <v>0</v>
      </c>
      <c r="E14" s="427"/>
      <c r="F14" s="419"/>
      <c r="G14" s="96"/>
      <c r="H14" s="95">
        <f>SUM(H10:H13)</f>
        <v>0</v>
      </c>
    </row>
    <row r="15" spans="2:8" s="7" customFormat="1">
      <c r="B15" s="108">
        <v>6100</v>
      </c>
      <c r="C15" s="109" t="s">
        <v>312</v>
      </c>
      <c r="D15" s="87"/>
      <c r="E15" s="88"/>
      <c r="F15" s="88"/>
      <c r="G15" s="92"/>
      <c r="H15" s="85"/>
    </row>
    <row r="16" spans="2:8" s="12" customFormat="1" ht="12">
      <c r="B16" s="110">
        <v>6110</v>
      </c>
      <c r="C16" s="111" t="s">
        <v>167</v>
      </c>
      <c r="D16" s="71">
        <v>0</v>
      </c>
      <c r="E16" s="426"/>
      <c r="F16" s="90"/>
      <c r="G16" s="91"/>
      <c r="H16" s="72">
        <f>SUM(D16:E16)</f>
        <v>0</v>
      </c>
    </row>
    <row r="17" spans="2:8" s="12" customFormat="1" ht="12">
      <c r="B17" s="110">
        <v>6130</v>
      </c>
      <c r="C17" s="111" t="s">
        <v>515</v>
      </c>
      <c r="D17" s="71">
        <v>0</v>
      </c>
      <c r="E17" s="426"/>
      <c r="F17" s="90"/>
      <c r="G17" s="91"/>
      <c r="H17" s="72">
        <f>SUM(D17:E17)</f>
        <v>0</v>
      </c>
    </row>
    <row r="18" spans="2:8" s="12" customFormat="1" ht="12">
      <c r="B18" s="110">
        <v>6150</v>
      </c>
      <c r="C18" s="111" t="s">
        <v>408</v>
      </c>
      <c r="D18" s="71">
        <v>0</v>
      </c>
      <c r="E18" s="426"/>
      <c r="F18" s="90"/>
      <c r="G18" s="91"/>
      <c r="H18" s="72">
        <f>SUM(D18:E18)</f>
        <v>0</v>
      </c>
    </row>
    <row r="19" spans="2:8" s="12" customFormat="1" ht="12">
      <c r="B19" s="110">
        <v>6160</v>
      </c>
      <c r="C19" s="111" t="s">
        <v>313</v>
      </c>
      <c r="D19" s="71">
        <v>0</v>
      </c>
      <c r="E19" s="426"/>
      <c r="F19" s="90"/>
      <c r="G19" s="91"/>
      <c r="H19" s="72">
        <f>SUM(D19:E19)</f>
        <v>0</v>
      </c>
    </row>
    <row r="20" spans="2:8" s="12" customFormat="1" ht="12">
      <c r="B20" s="110">
        <v>6180</v>
      </c>
      <c r="C20" s="111" t="s">
        <v>314</v>
      </c>
      <c r="D20" s="71">
        <v>0</v>
      </c>
      <c r="E20" s="426"/>
      <c r="F20" s="90"/>
      <c r="G20" s="91"/>
      <c r="H20" s="72">
        <f>SUM(D20:E20)</f>
        <v>0</v>
      </c>
    </row>
    <row r="21" spans="2:8" s="12" customFormat="1" ht="12">
      <c r="B21" s="110"/>
      <c r="C21" s="50" t="s">
        <v>407</v>
      </c>
      <c r="D21" s="95">
        <f>SUM(D16:D20)</f>
        <v>0</v>
      </c>
      <c r="E21" s="427"/>
      <c r="F21" s="419"/>
      <c r="G21" s="96"/>
      <c r="H21" s="95">
        <f>SUM(H16:H20)</f>
        <v>0</v>
      </c>
    </row>
    <row r="22" spans="2:8" s="55" customFormat="1">
      <c r="B22" s="108">
        <v>6500</v>
      </c>
      <c r="C22" s="109" t="s">
        <v>315</v>
      </c>
      <c r="D22" s="87"/>
      <c r="E22" s="88"/>
      <c r="F22" s="88"/>
      <c r="G22" s="92"/>
      <c r="H22" s="85"/>
    </row>
    <row r="23" spans="2:8" s="12" customFormat="1" ht="12">
      <c r="B23" s="110">
        <v>6510</v>
      </c>
      <c r="C23" s="111" t="s">
        <v>316</v>
      </c>
      <c r="D23" s="71">
        <v>0</v>
      </c>
      <c r="E23" s="446">
        <v>0</v>
      </c>
      <c r="F23" s="90"/>
      <c r="G23" s="91"/>
      <c r="H23" s="72">
        <f>SUM(D23:E23)</f>
        <v>0</v>
      </c>
    </row>
    <row r="24" spans="2:8" s="12" customFormat="1" ht="12">
      <c r="B24" s="110">
        <v>6560</v>
      </c>
      <c r="C24" s="111" t="s">
        <v>196</v>
      </c>
      <c r="D24" s="71">
        <v>0</v>
      </c>
      <c r="E24" s="446">
        <v>0</v>
      </c>
      <c r="F24" s="90"/>
      <c r="G24" s="91"/>
      <c r="H24" s="72">
        <f>SUM(D24:E24)</f>
        <v>0</v>
      </c>
    </row>
    <row r="25" spans="2:8" s="12" customFormat="1" ht="12">
      <c r="B25" s="110">
        <v>6570</v>
      </c>
      <c r="C25" s="111" t="s">
        <v>317</v>
      </c>
      <c r="D25" s="71">
        <v>0</v>
      </c>
      <c r="E25" s="446">
        <v>0</v>
      </c>
      <c r="F25" s="90"/>
      <c r="G25" s="91"/>
      <c r="H25" s="72">
        <f>SUM(D25:E25)</f>
        <v>0</v>
      </c>
    </row>
    <row r="26" spans="2:8" s="12" customFormat="1" ht="12">
      <c r="B26" s="110">
        <v>6580</v>
      </c>
      <c r="C26" s="111" t="s">
        <v>318</v>
      </c>
      <c r="D26" s="71">
        <v>0</v>
      </c>
      <c r="E26" s="446">
        <v>0</v>
      </c>
      <c r="F26" s="90"/>
      <c r="G26" s="91"/>
      <c r="H26" s="72">
        <f>SUM(D26:E26)</f>
        <v>0</v>
      </c>
    </row>
    <row r="27" spans="2:8" s="12" customFormat="1" ht="12">
      <c r="B27" s="110">
        <v>6590</v>
      </c>
      <c r="C27" s="111" t="s">
        <v>17</v>
      </c>
      <c r="D27" s="71">
        <v>0</v>
      </c>
      <c r="E27" s="446">
        <v>0</v>
      </c>
      <c r="F27" s="90"/>
      <c r="G27" s="91"/>
      <c r="H27" s="72">
        <f>SUM(D27:E27)</f>
        <v>0</v>
      </c>
    </row>
    <row r="28" spans="2:8" s="12" customFormat="1" ht="12">
      <c r="B28" s="110"/>
      <c r="C28" s="50" t="s">
        <v>407</v>
      </c>
      <c r="D28" s="95">
        <f>SUM(D23:D27)</f>
        <v>0</v>
      </c>
      <c r="E28" s="95">
        <f>SUM(E23:E27)</f>
        <v>0</v>
      </c>
      <c r="F28" s="95"/>
      <c r="G28" s="97"/>
      <c r="H28" s="77">
        <f>SUM(H23:H27)</f>
        <v>0</v>
      </c>
    </row>
    <row r="29" spans="2:8" s="55" customFormat="1">
      <c r="B29" s="108">
        <v>7050</v>
      </c>
      <c r="C29" s="109" t="s">
        <v>26</v>
      </c>
      <c r="D29" s="87"/>
      <c r="E29" s="88"/>
      <c r="F29" s="88"/>
      <c r="G29" s="92"/>
      <c r="H29" s="85"/>
    </row>
    <row r="30" spans="2:8" s="12" customFormat="1" ht="12">
      <c r="B30" s="110">
        <v>7060</v>
      </c>
      <c r="C30" s="111" t="s">
        <v>319</v>
      </c>
      <c r="D30" s="71">
        <v>0</v>
      </c>
      <c r="E30" s="426"/>
      <c r="F30" s="90"/>
      <c r="G30" s="91"/>
      <c r="H30" s="72">
        <f>SUM(D30:E30)</f>
        <v>0</v>
      </c>
    </row>
    <row r="31" spans="2:8" s="12" customFormat="1" ht="12">
      <c r="B31" s="110">
        <v>7070</v>
      </c>
      <c r="C31" s="111" t="s">
        <v>293</v>
      </c>
      <c r="D31" s="71">
        <v>0</v>
      </c>
      <c r="E31" s="426"/>
      <c r="F31" s="90"/>
      <c r="G31" s="93"/>
      <c r="H31" s="72">
        <f>SUM(D31:E31)</f>
        <v>0</v>
      </c>
    </row>
    <row r="32" spans="2:8" s="12" customFormat="1" ht="12">
      <c r="B32" s="110">
        <v>7080</v>
      </c>
      <c r="C32" s="111" t="s">
        <v>320</v>
      </c>
      <c r="D32" s="71">
        <v>0</v>
      </c>
      <c r="E32" s="426"/>
      <c r="F32" s="90"/>
      <c r="G32" s="93"/>
      <c r="H32" s="72">
        <f>SUM(D32:E32)</f>
        <v>0</v>
      </c>
    </row>
    <row r="33" spans="2:8" s="12" customFormat="1" ht="12">
      <c r="B33" s="110"/>
      <c r="C33" s="50" t="s">
        <v>407</v>
      </c>
      <c r="D33" s="95">
        <f>SUM(D30:D32)</f>
        <v>0</v>
      </c>
      <c r="E33" s="427"/>
      <c r="F33" s="419"/>
      <c r="G33" s="97"/>
      <c r="H33" s="77">
        <f>SUM(H30:H32)</f>
        <v>0</v>
      </c>
    </row>
    <row r="34" spans="2:8" s="55" customFormat="1">
      <c r="B34" s="108">
        <v>7100</v>
      </c>
      <c r="C34" s="109" t="s">
        <v>294</v>
      </c>
      <c r="D34" s="87"/>
      <c r="E34" s="86"/>
      <c r="F34" s="86"/>
      <c r="G34" s="94"/>
      <c r="H34" s="85"/>
    </row>
    <row r="35" spans="2:8" s="12" customFormat="1" ht="12">
      <c r="B35" s="110">
        <v>7110</v>
      </c>
      <c r="C35" s="111" t="s">
        <v>324</v>
      </c>
      <c r="D35" s="71">
        <v>0</v>
      </c>
      <c r="E35" s="426"/>
      <c r="F35" s="90"/>
      <c r="G35" s="91"/>
      <c r="H35" s="72">
        <f>SUM(D35:E35)</f>
        <v>0</v>
      </c>
    </row>
    <row r="36" spans="2:8" s="12" customFormat="1" ht="12">
      <c r="B36" s="110">
        <v>7130</v>
      </c>
      <c r="C36" s="111" t="s">
        <v>9</v>
      </c>
      <c r="D36" s="71">
        <v>0</v>
      </c>
      <c r="E36" s="426"/>
      <c r="F36" s="90"/>
      <c r="G36" s="91"/>
      <c r="H36" s="72">
        <f>SUM(D36:E36)</f>
        <v>0</v>
      </c>
    </row>
    <row r="37" spans="2:8" s="12" customFormat="1" ht="12">
      <c r="B37" s="110">
        <v>7150</v>
      </c>
      <c r="C37" s="111" t="s">
        <v>296</v>
      </c>
      <c r="D37" s="71">
        <v>0</v>
      </c>
      <c r="E37" s="426"/>
      <c r="F37" s="90"/>
      <c r="G37" s="91"/>
      <c r="H37" s="72">
        <f>SUM(D37:E37)</f>
        <v>0</v>
      </c>
    </row>
    <row r="38" spans="2:8" s="12" customFormat="1" ht="12">
      <c r="B38" s="110">
        <v>7170</v>
      </c>
      <c r="C38" s="111" t="s">
        <v>297</v>
      </c>
      <c r="D38" s="71">
        <v>0</v>
      </c>
      <c r="E38" s="426"/>
      <c r="F38" s="90"/>
      <c r="G38" s="91"/>
      <c r="H38" s="72">
        <f>SUM(D38:E38)</f>
        <v>0</v>
      </c>
    </row>
    <row r="39" spans="2:8" s="12" customFormat="1" ht="12">
      <c r="B39" s="110"/>
      <c r="C39" s="50" t="s">
        <v>407</v>
      </c>
      <c r="D39" s="95">
        <f>SUM(D35:D38)</f>
        <v>0</v>
      </c>
      <c r="E39" s="427"/>
      <c r="F39" s="419"/>
      <c r="G39" s="96"/>
      <c r="H39" s="77">
        <f>SUM(H35:H38)</f>
        <v>0</v>
      </c>
    </row>
    <row r="40" spans="2:8" s="7" customFormat="1">
      <c r="B40" s="108">
        <v>7200</v>
      </c>
      <c r="C40" s="109" t="s">
        <v>321</v>
      </c>
      <c r="D40" s="87"/>
      <c r="E40" s="86"/>
      <c r="F40" s="86"/>
      <c r="G40" s="94"/>
      <c r="H40" s="85"/>
    </row>
    <row r="41" spans="2:8" s="12" customFormat="1" ht="12">
      <c r="B41" s="110">
        <v>7210</v>
      </c>
      <c r="C41" s="111" t="s">
        <v>322</v>
      </c>
      <c r="D41" s="71">
        <v>0</v>
      </c>
      <c r="E41" s="426"/>
      <c r="F41" s="90"/>
      <c r="G41" s="91"/>
      <c r="H41" s="72">
        <f>SUM(D41:E41)</f>
        <v>0</v>
      </c>
    </row>
    <row r="42" spans="2:8" s="12" customFormat="1" ht="12">
      <c r="B42" s="110">
        <v>7230</v>
      </c>
      <c r="C42" s="111" t="s">
        <v>323</v>
      </c>
      <c r="D42" s="71">
        <v>0</v>
      </c>
      <c r="E42" s="426"/>
      <c r="F42" s="90"/>
      <c r="G42" s="91"/>
      <c r="H42" s="72">
        <f>SUM(D42:E42)</f>
        <v>0</v>
      </c>
    </row>
    <row r="43" spans="2:8" s="12" customFormat="1" ht="12">
      <c r="B43" s="110">
        <v>7250</v>
      </c>
      <c r="C43" s="111" t="s">
        <v>300</v>
      </c>
      <c r="D43" s="71">
        <v>0</v>
      </c>
      <c r="E43" s="426"/>
      <c r="F43" s="90"/>
      <c r="G43" s="91"/>
      <c r="H43" s="72">
        <f>SUM(D43:E43)</f>
        <v>0</v>
      </c>
    </row>
    <row r="44" spans="2:8" s="12" customFormat="1" ht="12">
      <c r="B44" s="110"/>
      <c r="C44" s="50" t="s">
        <v>407</v>
      </c>
      <c r="D44" s="95">
        <f>SUM(D41:D43)</f>
        <v>0</v>
      </c>
      <c r="E44" s="427"/>
      <c r="F44" s="419"/>
      <c r="G44" s="96"/>
      <c r="H44" s="77">
        <f>SUM(H41:H43)</f>
        <v>0</v>
      </c>
    </row>
    <row r="45" spans="2:8" s="7" customFormat="1">
      <c r="B45" s="108">
        <v>7300</v>
      </c>
      <c r="C45" s="109" t="s">
        <v>51</v>
      </c>
      <c r="D45" s="87"/>
      <c r="E45" s="88"/>
      <c r="F45" s="88"/>
      <c r="G45" s="92"/>
      <c r="H45" s="85"/>
    </row>
    <row r="46" spans="2:8" s="12" customFormat="1" ht="12">
      <c r="B46" s="110">
        <v>7310</v>
      </c>
      <c r="C46" s="111" t="s">
        <v>202</v>
      </c>
      <c r="D46" s="426"/>
      <c r="E46" s="71">
        <v>0</v>
      </c>
      <c r="F46" s="71"/>
      <c r="G46" s="93"/>
      <c r="H46" s="72">
        <f>SUM(D46:E46)</f>
        <v>0</v>
      </c>
    </row>
    <row r="47" spans="2:8" s="12" customFormat="1" ht="12">
      <c r="B47" s="110">
        <v>7380</v>
      </c>
      <c r="C47" s="111" t="s">
        <v>203</v>
      </c>
      <c r="D47" s="426"/>
      <c r="E47" s="71">
        <v>0</v>
      </c>
      <c r="F47" s="71"/>
      <c r="G47" s="93"/>
      <c r="H47" s="72">
        <f>SUM(D47:E47)</f>
        <v>0</v>
      </c>
    </row>
    <row r="48" spans="2:8" s="12" customFormat="1" ht="12">
      <c r="B48" s="110"/>
      <c r="C48" s="50" t="s">
        <v>407</v>
      </c>
      <c r="D48" s="428"/>
      <c r="E48" s="95">
        <f>SUM(E46:E47)</f>
        <v>0</v>
      </c>
      <c r="F48" s="95"/>
      <c r="G48" s="97"/>
      <c r="H48" s="77">
        <f>SUM(H46:H47)</f>
        <v>0</v>
      </c>
    </row>
    <row r="49" spans="2:9" s="7" customFormat="1">
      <c r="B49" s="108">
        <v>7400</v>
      </c>
      <c r="C49" s="109" t="s">
        <v>52</v>
      </c>
      <c r="D49" s="87"/>
      <c r="E49" s="88"/>
      <c r="F49" s="88"/>
      <c r="G49" s="92"/>
      <c r="H49" s="85"/>
    </row>
    <row r="50" spans="2:9" s="12" customFormat="1" ht="12">
      <c r="B50" s="110">
        <v>7410</v>
      </c>
      <c r="C50" s="111" t="s">
        <v>27</v>
      </c>
      <c r="D50" s="426"/>
      <c r="E50" s="71">
        <v>0</v>
      </c>
      <c r="F50" s="71"/>
      <c r="G50" s="93"/>
      <c r="H50" s="72">
        <f>SUM(D50:E50)</f>
        <v>0</v>
      </c>
    </row>
    <row r="51" spans="2:9" s="12" customFormat="1" ht="12">
      <c r="B51" s="110">
        <v>7420</v>
      </c>
      <c r="C51" s="111" t="s">
        <v>10</v>
      </c>
      <c r="D51" s="426"/>
      <c r="E51" s="71">
        <v>0</v>
      </c>
      <c r="F51" s="71"/>
      <c r="G51" s="93"/>
      <c r="H51" s="72">
        <f>SUM(D51:E51)</f>
        <v>0</v>
      </c>
    </row>
    <row r="52" spans="2:9" s="12" customFormat="1" ht="12">
      <c r="B52" s="110">
        <v>7430</v>
      </c>
      <c r="C52" s="111" t="s">
        <v>301</v>
      </c>
      <c r="D52" s="426"/>
      <c r="E52" s="71">
        <v>0</v>
      </c>
      <c r="F52" s="71"/>
      <c r="G52" s="93"/>
      <c r="H52" s="72">
        <f>SUM(D52:E52)</f>
        <v>0</v>
      </c>
    </row>
    <row r="53" spans="2:9" s="12" customFormat="1" ht="12">
      <c r="B53" s="110">
        <v>7490</v>
      </c>
      <c r="C53" s="111" t="s">
        <v>179</v>
      </c>
      <c r="D53" s="426"/>
      <c r="E53" s="71">
        <v>0</v>
      </c>
      <c r="F53" s="71"/>
      <c r="G53" s="93"/>
      <c r="H53" s="72">
        <f>SUM(D53:E53)</f>
        <v>0</v>
      </c>
    </row>
    <row r="54" spans="2:9" s="12" customFormat="1" ht="12">
      <c r="B54" s="110"/>
      <c r="C54" s="50" t="s">
        <v>407</v>
      </c>
      <c r="D54" s="428"/>
      <c r="E54" s="95">
        <f>SUM(E50:E53)</f>
        <v>0</v>
      </c>
      <c r="F54" s="95"/>
      <c r="G54" s="97"/>
      <c r="H54" s="77">
        <f>SUM(H50:H53)</f>
        <v>0</v>
      </c>
    </row>
    <row r="55" spans="2:9" s="7" customFormat="1">
      <c r="B55" s="108">
        <v>7500</v>
      </c>
      <c r="C55" s="109" t="s">
        <v>265</v>
      </c>
      <c r="D55" s="87"/>
      <c r="E55" s="88"/>
      <c r="F55" s="88"/>
      <c r="G55" s="92"/>
      <c r="H55" s="85"/>
    </row>
    <row r="56" spans="2:9" s="12" customFormat="1" ht="12">
      <c r="B56" s="110">
        <v>7510</v>
      </c>
      <c r="C56" s="111" t="s">
        <v>267</v>
      </c>
      <c r="D56" s="71">
        <v>0</v>
      </c>
      <c r="E56" s="426"/>
      <c r="F56" s="90"/>
      <c r="G56" s="91"/>
      <c r="H56" s="72">
        <f>SUM(D56:E56)</f>
        <v>0</v>
      </c>
    </row>
    <row r="57" spans="2:9" s="12" customFormat="1" ht="12">
      <c r="B57" s="110">
        <v>7520</v>
      </c>
      <c r="C57" s="111" t="s">
        <v>204</v>
      </c>
      <c r="D57" s="71">
        <v>0</v>
      </c>
      <c r="E57" s="426"/>
      <c r="F57" s="90"/>
      <c r="G57" s="91"/>
      <c r="H57" s="72">
        <f>SUM(D57:E57)</f>
        <v>0</v>
      </c>
      <c r="I57" s="12" t="s">
        <v>33</v>
      </c>
    </row>
    <row r="58" spans="2:9" s="12" customFormat="1" ht="12">
      <c r="B58" s="110"/>
      <c r="C58" s="50" t="s">
        <v>407</v>
      </c>
      <c r="D58" s="95">
        <f>SUM(D56:D57)</f>
        <v>0</v>
      </c>
      <c r="E58" s="427"/>
      <c r="F58" s="419"/>
      <c r="G58" s="96"/>
      <c r="H58" s="77">
        <f>SUM(H56:H57)</f>
        <v>0</v>
      </c>
    </row>
    <row r="59" spans="2:9" s="7" customFormat="1">
      <c r="B59" s="108">
        <v>8000</v>
      </c>
      <c r="C59" s="109" t="s">
        <v>18</v>
      </c>
      <c r="D59" s="87"/>
      <c r="E59" s="88"/>
      <c r="F59" s="88"/>
      <c r="G59" s="92"/>
      <c r="H59" s="85"/>
    </row>
    <row r="60" spans="2:9" s="12" customFormat="1" ht="12">
      <c r="B60" s="110">
        <v>8010</v>
      </c>
      <c r="C60" s="111" t="s">
        <v>161</v>
      </c>
      <c r="D60" s="71">
        <v>0</v>
      </c>
      <c r="E60" s="71">
        <v>0</v>
      </c>
      <c r="F60" s="71">
        <v>1000</v>
      </c>
      <c r="G60" s="93"/>
      <c r="H60" s="72">
        <f>D60+E60</f>
        <v>0</v>
      </c>
    </row>
    <row r="61" spans="2:9" s="12" customFormat="1" ht="12">
      <c r="B61" s="110">
        <v>8020</v>
      </c>
      <c r="C61" s="111" t="s">
        <v>180</v>
      </c>
      <c r="D61" s="71">
        <v>0</v>
      </c>
      <c r="E61" s="71">
        <v>0</v>
      </c>
      <c r="F61" s="71">
        <v>1000</v>
      </c>
      <c r="G61" s="93"/>
      <c r="H61" s="72">
        <f t="shared" ref="H61:H66" si="0">D61+E61</f>
        <v>0</v>
      </c>
    </row>
    <row r="62" spans="2:9" s="12" customFormat="1" ht="12">
      <c r="B62" s="110">
        <v>8030</v>
      </c>
      <c r="C62" s="111" t="s">
        <v>200</v>
      </c>
      <c r="D62" s="71">
        <v>0</v>
      </c>
      <c r="E62" s="71">
        <v>0</v>
      </c>
      <c r="F62" s="71">
        <v>1000</v>
      </c>
      <c r="G62" s="93"/>
      <c r="H62" s="72">
        <f t="shared" si="0"/>
        <v>0</v>
      </c>
    </row>
    <row r="63" spans="2:9" s="12" customFormat="1" ht="12">
      <c r="B63" s="110">
        <v>8040</v>
      </c>
      <c r="C63" s="111" t="s">
        <v>192</v>
      </c>
      <c r="D63" s="71">
        <v>0</v>
      </c>
      <c r="E63" s="71">
        <v>0</v>
      </c>
      <c r="F63" s="71">
        <v>1000</v>
      </c>
      <c r="G63" s="93"/>
      <c r="H63" s="72">
        <f t="shared" si="0"/>
        <v>0</v>
      </c>
    </row>
    <row r="64" spans="2:9" s="12" customFormat="1" ht="12">
      <c r="B64" s="110">
        <v>8050</v>
      </c>
      <c r="C64" s="111" t="s">
        <v>25</v>
      </c>
      <c r="D64" s="71">
        <v>0</v>
      </c>
      <c r="E64" s="71">
        <v>0</v>
      </c>
      <c r="F64" s="71">
        <v>1000</v>
      </c>
      <c r="G64" s="93"/>
      <c r="H64" s="72">
        <f t="shared" si="0"/>
        <v>0</v>
      </c>
    </row>
    <row r="65" spans="2:8" s="12" customFormat="1" ht="12">
      <c r="B65" s="110">
        <v>8060</v>
      </c>
      <c r="C65" s="111" t="s">
        <v>409</v>
      </c>
      <c r="D65" s="71">
        <v>0</v>
      </c>
      <c r="E65" s="71">
        <v>0</v>
      </c>
      <c r="F65" s="71">
        <v>1000</v>
      </c>
      <c r="G65" s="93"/>
      <c r="H65" s="72">
        <f t="shared" si="0"/>
        <v>0</v>
      </c>
    </row>
    <row r="66" spans="2:8" s="12" customFormat="1" ht="12">
      <c r="B66" s="110">
        <v>8090</v>
      </c>
      <c r="C66" s="111" t="s">
        <v>19</v>
      </c>
      <c r="D66" s="71">
        <v>0</v>
      </c>
      <c r="E66" s="71">
        <v>0</v>
      </c>
      <c r="F66" s="71">
        <v>1000</v>
      </c>
      <c r="G66" s="93"/>
      <c r="H66" s="72">
        <f t="shared" si="0"/>
        <v>0</v>
      </c>
    </row>
    <row r="67" spans="2:8" s="12" customFormat="1" ht="12">
      <c r="B67" s="110"/>
      <c r="C67" s="50" t="s">
        <v>407</v>
      </c>
      <c r="D67" s="95">
        <f>SUM(D60:D66)</f>
        <v>0</v>
      </c>
      <c r="E67" s="95">
        <f>SUM(E60:E66)</f>
        <v>0</v>
      </c>
      <c r="F67" s="95"/>
      <c r="G67" s="97"/>
      <c r="H67" s="77">
        <f>SUM(H60:H66)</f>
        <v>0</v>
      </c>
    </row>
    <row r="68" spans="2:8" s="7" customFormat="1">
      <c r="B68" s="108">
        <v>8100</v>
      </c>
      <c r="C68" s="109" t="s">
        <v>169</v>
      </c>
      <c r="D68" s="87"/>
      <c r="E68" s="88"/>
      <c r="F68" s="88"/>
      <c r="G68" s="92"/>
      <c r="H68" s="85"/>
    </row>
    <row r="69" spans="2:8" s="12" customFormat="1" ht="12">
      <c r="B69" s="110">
        <v>8110</v>
      </c>
      <c r="C69" s="111" t="s">
        <v>178</v>
      </c>
      <c r="D69" s="71">
        <v>0</v>
      </c>
      <c r="E69" s="71">
        <v>0</v>
      </c>
      <c r="F69" s="71"/>
      <c r="G69" s="93"/>
      <c r="H69" s="72">
        <f>SUM(D69:E69)</f>
        <v>0</v>
      </c>
    </row>
    <row r="70" spans="2:8" s="12" customFormat="1" ht="12">
      <c r="B70" s="110">
        <v>8120</v>
      </c>
      <c r="C70" s="111" t="s">
        <v>325</v>
      </c>
      <c r="D70" s="71">
        <v>0</v>
      </c>
      <c r="E70" s="71">
        <v>0</v>
      </c>
      <c r="F70" s="71"/>
      <c r="G70" s="93"/>
      <c r="H70" s="72">
        <f>SUM(D70:E70)</f>
        <v>0</v>
      </c>
    </row>
    <row r="71" spans="2:8" s="12" customFormat="1" ht="12">
      <c r="B71" s="110">
        <v>8130</v>
      </c>
      <c r="C71" s="111" t="s">
        <v>193</v>
      </c>
      <c r="D71" s="71">
        <v>0</v>
      </c>
      <c r="E71" s="71">
        <v>0</v>
      </c>
      <c r="F71" s="71"/>
      <c r="G71" s="93"/>
      <c r="H71" s="72">
        <f>SUM(D71:E71)</f>
        <v>0</v>
      </c>
    </row>
    <row r="72" spans="2:8" s="12" customFormat="1" ht="12">
      <c r="B72" s="110"/>
      <c r="C72" s="50" t="s">
        <v>407</v>
      </c>
      <c r="D72" s="95">
        <f>SUM(D69:D71)</f>
        <v>0</v>
      </c>
      <c r="E72" s="95">
        <f>SUM(E69:E71)</f>
        <v>0</v>
      </c>
      <c r="F72" s="95"/>
      <c r="G72" s="97"/>
      <c r="H72" s="77">
        <f>SUM(H69:H71)</f>
        <v>0</v>
      </c>
    </row>
    <row r="73" spans="2:8" s="7" customFormat="1">
      <c r="B73" s="108">
        <v>8200</v>
      </c>
      <c r="C73" s="109" t="s">
        <v>194</v>
      </c>
      <c r="D73" s="87"/>
      <c r="E73" s="88"/>
      <c r="F73" s="88"/>
      <c r="G73" s="92"/>
      <c r="H73" s="86"/>
    </row>
    <row r="74" spans="2:8" s="12" customFormat="1" ht="12">
      <c r="B74" s="110">
        <v>8210</v>
      </c>
      <c r="C74" s="111" t="s">
        <v>326</v>
      </c>
      <c r="D74" s="71">
        <v>0</v>
      </c>
      <c r="E74" s="71">
        <v>0</v>
      </c>
      <c r="F74" s="90"/>
      <c r="G74" s="91"/>
      <c r="H74" s="72">
        <f>SUM(D74:E74)</f>
        <v>0</v>
      </c>
    </row>
    <row r="75" spans="2:8" s="12" customFormat="1" ht="12">
      <c r="B75" s="110">
        <v>8220</v>
      </c>
      <c r="C75" s="111" t="s">
        <v>327</v>
      </c>
      <c r="D75" s="71">
        <v>0</v>
      </c>
      <c r="E75" s="71">
        <v>0</v>
      </c>
      <c r="F75" s="90"/>
      <c r="G75" s="91"/>
      <c r="H75" s="72">
        <f>SUM(D75:E75)</f>
        <v>0</v>
      </c>
    </row>
    <row r="76" spans="2:8" s="12" customFormat="1" ht="12">
      <c r="B76" s="110">
        <v>8230</v>
      </c>
      <c r="C76" s="111" t="s">
        <v>328</v>
      </c>
      <c r="D76" s="71">
        <v>0</v>
      </c>
      <c r="E76" s="71">
        <v>0</v>
      </c>
      <c r="F76" s="90"/>
      <c r="G76" s="91"/>
      <c r="H76" s="72">
        <f>SUM(D76:E76)</f>
        <v>0</v>
      </c>
    </row>
    <row r="77" spans="2:8" s="12" customFormat="1" ht="12">
      <c r="B77" s="110">
        <v>8290</v>
      </c>
      <c r="C77" s="111" t="s">
        <v>329</v>
      </c>
      <c r="D77" s="71">
        <v>0</v>
      </c>
      <c r="E77" s="71">
        <v>0</v>
      </c>
      <c r="F77" s="90"/>
      <c r="G77" s="91"/>
      <c r="H77" s="72">
        <f>SUM(D77:E77)</f>
        <v>0</v>
      </c>
    </row>
    <row r="78" spans="2:8" s="12" customFormat="1" ht="12">
      <c r="B78" s="110"/>
      <c r="C78" s="50" t="s">
        <v>407</v>
      </c>
      <c r="D78" s="95">
        <f>SUM(D74:D77)</f>
        <v>0</v>
      </c>
      <c r="E78" s="95">
        <f>SUM(E74:E77)</f>
        <v>0</v>
      </c>
      <c r="F78" s="95"/>
      <c r="G78" s="97"/>
      <c r="H78" s="77">
        <f>SUM(H74:H77)</f>
        <v>0</v>
      </c>
    </row>
    <row r="79" spans="2:8" s="7" customFormat="1">
      <c r="B79" s="108">
        <v>8400</v>
      </c>
      <c r="C79" s="109" t="s">
        <v>20</v>
      </c>
      <c r="D79" s="87"/>
      <c r="E79" s="88"/>
      <c r="F79" s="88"/>
      <c r="G79" s="92"/>
      <c r="H79" s="85"/>
    </row>
    <row r="80" spans="2:8" s="12" customFormat="1" ht="12">
      <c r="B80" s="110">
        <v>8410</v>
      </c>
      <c r="C80" s="111" t="s">
        <v>22</v>
      </c>
      <c r="D80" s="71">
        <v>0</v>
      </c>
      <c r="E80" s="71">
        <v>0</v>
      </c>
      <c r="F80" s="71"/>
      <c r="G80" s="93"/>
      <c r="H80" s="72">
        <f t="shared" ref="H80:H85" si="1">SUM(D80:E80)</f>
        <v>0</v>
      </c>
    </row>
    <row r="81" spans="2:8" s="12" customFormat="1" ht="12">
      <c r="B81" s="110">
        <v>8420</v>
      </c>
      <c r="C81" s="111" t="s">
        <v>330</v>
      </c>
      <c r="D81" s="71">
        <v>0</v>
      </c>
      <c r="E81" s="71">
        <v>0</v>
      </c>
      <c r="F81" s="71"/>
      <c r="G81" s="93"/>
      <c r="H81" s="72">
        <f t="shared" si="1"/>
        <v>0</v>
      </c>
    </row>
    <row r="82" spans="2:8" s="12" customFormat="1" ht="12">
      <c r="B82" s="110">
        <v>8430</v>
      </c>
      <c r="C82" s="111" t="s">
        <v>195</v>
      </c>
      <c r="D82" s="71">
        <v>0</v>
      </c>
      <c r="E82" s="426"/>
      <c r="F82" s="71"/>
      <c r="G82" s="93"/>
      <c r="H82" s="72">
        <f t="shared" si="1"/>
        <v>0</v>
      </c>
    </row>
    <row r="83" spans="2:8" s="12" customFormat="1" ht="12">
      <c r="B83" s="110">
        <v>8440</v>
      </c>
      <c r="C83" s="111" t="s">
        <v>201</v>
      </c>
      <c r="D83" s="71">
        <v>0</v>
      </c>
      <c r="E83" s="71">
        <v>0</v>
      </c>
      <c r="F83" s="71"/>
      <c r="G83" s="93"/>
      <c r="H83" s="72">
        <f t="shared" si="1"/>
        <v>0</v>
      </c>
    </row>
    <row r="84" spans="2:8" s="12" customFormat="1" ht="12">
      <c r="B84" s="110">
        <v>8450</v>
      </c>
      <c r="C84" s="111" t="s">
        <v>49</v>
      </c>
      <c r="D84" s="71">
        <v>0</v>
      </c>
      <c r="E84" s="71">
        <v>0</v>
      </c>
      <c r="F84" s="71"/>
      <c r="G84" s="93"/>
      <c r="H84" s="72">
        <f t="shared" si="1"/>
        <v>0</v>
      </c>
    </row>
    <row r="85" spans="2:8" s="12" customFormat="1" ht="12">
      <c r="B85" s="110">
        <v>8490</v>
      </c>
      <c r="C85" s="111" t="s">
        <v>23</v>
      </c>
      <c r="D85" s="71">
        <v>0</v>
      </c>
      <c r="E85" s="71">
        <v>0</v>
      </c>
      <c r="F85" s="71"/>
      <c r="G85" s="93"/>
      <c r="H85" s="72">
        <f t="shared" si="1"/>
        <v>0</v>
      </c>
    </row>
    <row r="86" spans="2:8" s="12" customFormat="1" ht="12">
      <c r="B86" s="110"/>
      <c r="C86" s="50" t="s">
        <v>407</v>
      </c>
      <c r="D86" s="95">
        <f>SUM(D80:D85)</f>
        <v>0</v>
      </c>
      <c r="E86" s="95">
        <f>SUM(E80:E85)</f>
        <v>0</v>
      </c>
      <c r="F86" s="95"/>
      <c r="G86" s="97"/>
      <c r="H86" s="77">
        <f>SUM(H80:H85)</f>
        <v>0</v>
      </c>
    </row>
    <row r="87" spans="2:8" s="55" customFormat="1">
      <c r="B87" s="108">
        <v>8500</v>
      </c>
      <c r="C87" s="109" t="s">
        <v>331</v>
      </c>
      <c r="D87" s="87"/>
      <c r="E87" s="88"/>
      <c r="F87" s="88"/>
      <c r="G87" s="92"/>
      <c r="H87" s="85"/>
    </row>
    <row r="88" spans="2:8" s="12" customFormat="1" ht="12">
      <c r="B88" s="110">
        <v>8510</v>
      </c>
      <c r="C88" s="111" t="s">
        <v>332</v>
      </c>
      <c r="D88" s="71">
        <v>0</v>
      </c>
      <c r="E88" s="71">
        <v>0</v>
      </c>
      <c r="F88" s="71"/>
      <c r="G88" s="93"/>
      <c r="H88" s="72">
        <f>SUM(D88:E88)</f>
        <v>0</v>
      </c>
    </row>
    <row r="89" spans="2:8" s="12" customFormat="1" ht="12">
      <c r="B89" s="110">
        <v>8520</v>
      </c>
      <c r="C89" s="111" t="s">
        <v>21</v>
      </c>
      <c r="D89" s="71">
        <v>0</v>
      </c>
      <c r="E89" s="71">
        <v>0</v>
      </c>
      <c r="F89" s="71"/>
      <c r="G89" s="93"/>
      <c r="H89" s="72">
        <f>SUM(D89:E89)</f>
        <v>0</v>
      </c>
    </row>
    <row r="90" spans="2:8" s="12" customFormat="1" ht="12">
      <c r="B90" s="110">
        <v>8530</v>
      </c>
      <c r="C90" s="111" t="s">
        <v>333</v>
      </c>
      <c r="D90" s="71">
        <v>0</v>
      </c>
      <c r="E90" s="71">
        <v>0</v>
      </c>
      <c r="F90" s="71"/>
      <c r="G90" s="93"/>
      <c r="H90" s="72">
        <f>SUM(D90:E90)</f>
        <v>0</v>
      </c>
    </row>
    <row r="91" spans="2:8" s="12" customFormat="1" ht="12">
      <c r="B91" s="110">
        <v>8590</v>
      </c>
      <c r="C91" s="112" t="s">
        <v>334</v>
      </c>
      <c r="D91" s="71">
        <v>0</v>
      </c>
      <c r="E91" s="71">
        <v>0</v>
      </c>
      <c r="F91" s="71"/>
      <c r="G91" s="93"/>
      <c r="H91" s="72">
        <f>SUM(D91:E91)</f>
        <v>0</v>
      </c>
    </row>
    <row r="92" spans="2:8" s="12" customFormat="1" ht="12">
      <c r="B92" s="110"/>
      <c r="C92" s="50" t="s">
        <v>407</v>
      </c>
      <c r="D92" s="95">
        <f>SUM(D88:D91)</f>
        <v>0</v>
      </c>
      <c r="E92" s="95">
        <f>SUM(E88:E91)</f>
        <v>0</v>
      </c>
      <c r="F92" s="95"/>
      <c r="G92" s="97"/>
      <c r="H92" s="77">
        <f>SUM(H88:H91)</f>
        <v>0</v>
      </c>
    </row>
    <row r="93" spans="2:8" s="55" customFormat="1">
      <c r="B93" s="108">
        <v>8600</v>
      </c>
      <c r="C93" s="109" t="s">
        <v>28</v>
      </c>
      <c r="D93" s="87"/>
      <c r="E93" s="88"/>
      <c r="F93" s="88"/>
      <c r="G93" s="92"/>
      <c r="H93" s="85"/>
    </row>
    <row r="94" spans="2:8" s="12" customFormat="1" ht="12">
      <c r="B94" s="110">
        <v>8610</v>
      </c>
      <c r="C94" s="111" t="s">
        <v>29</v>
      </c>
      <c r="D94" s="71">
        <v>0</v>
      </c>
      <c r="E94" s="426"/>
      <c r="F94" s="90"/>
      <c r="G94" s="91"/>
      <c r="H94" s="72">
        <f>SUM(D94:E94)</f>
        <v>0</v>
      </c>
    </row>
    <row r="95" spans="2:8" s="12" customFormat="1" ht="12">
      <c r="B95" s="110">
        <v>8620</v>
      </c>
      <c r="C95" s="111" t="s">
        <v>30</v>
      </c>
      <c r="D95" s="71">
        <v>0</v>
      </c>
      <c r="E95" s="426"/>
      <c r="F95" s="90"/>
      <c r="G95" s="91"/>
      <c r="H95" s="72">
        <f>SUM(D95:E95)</f>
        <v>0</v>
      </c>
    </row>
    <row r="96" spans="2:8" s="12" customFormat="1" ht="12">
      <c r="B96" s="110">
        <v>8630</v>
      </c>
      <c r="C96" s="111" t="s">
        <v>12</v>
      </c>
      <c r="D96" s="71">
        <v>0</v>
      </c>
      <c r="E96" s="426"/>
      <c r="F96" s="90"/>
      <c r="G96" s="91"/>
      <c r="H96" s="72">
        <f>SUM(D96:E96)</f>
        <v>0</v>
      </c>
    </row>
    <row r="97" spans="2:12" s="12" customFormat="1" ht="12">
      <c r="B97" s="110"/>
      <c r="C97" s="50" t="s">
        <v>407</v>
      </c>
      <c r="D97" s="95">
        <f>SUM(D94:D96)</f>
        <v>0</v>
      </c>
      <c r="E97" s="427"/>
      <c r="F97" s="419"/>
      <c r="G97" s="96"/>
      <c r="H97" s="77">
        <f>SUM(H94:H96)</f>
        <v>0</v>
      </c>
    </row>
    <row r="98" spans="2:12" s="55" customFormat="1">
      <c r="B98" s="108">
        <v>8800</v>
      </c>
      <c r="C98" s="109" t="s">
        <v>335</v>
      </c>
      <c r="D98" s="87"/>
      <c r="E98" s="88"/>
      <c r="F98" s="88"/>
      <c r="G98" s="92"/>
      <c r="H98" s="85"/>
    </row>
    <row r="99" spans="2:12" s="12" customFormat="1" ht="12">
      <c r="B99" s="110"/>
      <c r="C99" s="111" t="s">
        <v>170</v>
      </c>
      <c r="D99" s="71">
        <v>0</v>
      </c>
      <c r="E99" s="71">
        <v>0</v>
      </c>
      <c r="F99" s="71"/>
      <c r="G99" s="93"/>
      <c r="H99" s="72">
        <f>SUM(D99:E99)</f>
        <v>0</v>
      </c>
    </row>
    <row r="100" spans="2:12" s="12" customFormat="1" ht="12">
      <c r="B100" s="110"/>
      <c r="C100" s="111" t="s">
        <v>31</v>
      </c>
      <c r="D100" s="71">
        <v>0</v>
      </c>
      <c r="E100" s="71">
        <v>0</v>
      </c>
      <c r="F100" s="71"/>
      <c r="G100" s="93"/>
      <c r="H100" s="72">
        <f>SUM(D100:E100)</f>
        <v>0</v>
      </c>
    </row>
    <row r="101" spans="2:12" s="12" customFormat="1" ht="12">
      <c r="B101" s="110"/>
      <c r="C101" s="50" t="s">
        <v>407</v>
      </c>
      <c r="D101" s="95">
        <f>SUM(D99:D100)</f>
        <v>0</v>
      </c>
      <c r="E101" s="95">
        <f>SUM(E99:E100)</f>
        <v>0</v>
      </c>
      <c r="F101" s="95"/>
      <c r="G101" s="97"/>
      <c r="H101" s="77">
        <f>SUM(H99:H100)</f>
        <v>0</v>
      </c>
    </row>
    <row r="102" spans="2:12" s="55" customFormat="1">
      <c r="B102" s="108">
        <v>9100</v>
      </c>
      <c r="C102" s="109" t="s">
        <v>177</v>
      </c>
      <c r="D102" s="87"/>
      <c r="E102" s="88"/>
      <c r="F102" s="88"/>
      <c r="G102" s="92"/>
      <c r="H102" s="85"/>
    </row>
    <row r="103" spans="2:12" s="12" customFormat="1" ht="12">
      <c r="B103" s="110"/>
      <c r="C103" s="111" t="s">
        <v>177</v>
      </c>
      <c r="D103" s="71">
        <v>0</v>
      </c>
      <c r="E103" s="71">
        <v>0</v>
      </c>
      <c r="F103" s="71">
        <v>1000</v>
      </c>
      <c r="G103" s="93"/>
      <c r="H103" s="72">
        <f>D103+E103</f>
        <v>0</v>
      </c>
    </row>
    <row r="104" spans="2:12" s="12" customFormat="1">
      <c r="B104" s="110"/>
      <c r="C104" s="50" t="s">
        <v>407</v>
      </c>
      <c r="D104" s="95">
        <f>SUM(D103:D103)</f>
        <v>0</v>
      </c>
      <c r="E104" s="95">
        <f>SUM(E103:E103)</f>
        <v>0</v>
      </c>
      <c r="F104" s="95"/>
      <c r="G104" s="97"/>
      <c r="H104" s="95">
        <f>SUM(H103)</f>
        <v>0</v>
      </c>
      <c r="L104" s="418"/>
    </row>
    <row r="105" spans="2:12" s="55" customFormat="1">
      <c r="B105" s="108">
        <v>9200</v>
      </c>
      <c r="C105" s="109" t="s">
        <v>24</v>
      </c>
      <c r="D105" s="87"/>
      <c r="E105" s="88"/>
      <c r="F105" s="88"/>
      <c r="G105" s="92"/>
      <c r="H105" s="85"/>
    </row>
    <row r="106" spans="2:12" s="12" customFormat="1" ht="12">
      <c r="B106" s="110"/>
      <c r="C106" s="111" t="s">
        <v>337</v>
      </c>
      <c r="D106" s="71">
        <v>0</v>
      </c>
      <c r="E106" s="71">
        <v>0</v>
      </c>
      <c r="F106" s="71"/>
      <c r="G106" s="93"/>
      <c r="H106" s="72">
        <f>SUM(D106:E106)</f>
        <v>0</v>
      </c>
    </row>
    <row r="107" spans="2:12" s="12" customFormat="1" ht="12">
      <c r="B107" s="110"/>
      <c r="C107" s="111" t="s">
        <v>336</v>
      </c>
      <c r="D107" s="71">
        <v>0</v>
      </c>
      <c r="E107" s="71">
        <v>0</v>
      </c>
      <c r="F107" s="71"/>
      <c r="G107" s="93"/>
      <c r="H107" s="72">
        <f>SUM(D107:E107)</f>
        <v>0</v>
      </c>
    </row>
    <row r="108" spans="2:12" s="12" customFormat="1" ht="12">
      <c r="B108" s="110"/>
      <c r="C108" s="50" t="s">
        <v>407</v>
      </c>
      <c r="D108" s="95">
        <f>SUM(D106:D107)</f>
        <v>0</v>
      </c>
      <c r="E108" s="95">
        <f>SUM(E106:E107)</f>
        <v>0</v>
      </c>
      <c r="F108" s="95"/>
      <c r="G108" s="97"/>
      <c r="H108" s="95">
        <f>SUM(H106:H107)</f>
        <v>0</v>
      </c>
    </row>
    <row r="109" spans="2:12" s="55" customFormat="1">
      <c r="B109" s="108">
        <v>9300</v>
      </c>
      <c r="C109" s="109" t="s">
        <v>383</v>
      </c>
      <c r="D109" s="87"/>
      <c r="E109" s="88"/>
      <c r="F109" s="88"/>
      <c r="G109" s="92"/>
      <c r="H109" s="85"/>
    </row>
    <row r="110" spans="2:12" s="55" customFormat="1">
      <c r="B110" s="108"/>
      <c r="C110" s="111" t="s">
        <v>383</v>
      </c>
      <c r="D110" s="71">
        <v>0</v>
      </c>
      <c r="E110" s="71">
        <v>0</v>
      </c>
      <c r="F110" s="88"/>
      <c r="G110" s="92"/>
      <c r="H110" s="72">
        <f>SUM(D110:E110)</f>
        <v>0</v>
      </c>
    </row>
    <row r="111" spans="2:12" s="12" customFormat="1" ht="12">
      <c r="B111" s="110"/>
      <c r="C111" s="50" t="s">
        <v>407</v>
      </c>
      <c r="D111" s="244">
        <f>SUM(D110)</f>
        <v>0</v>
      </c>
      <c r="E111" s="244">
        <f>SUM(E110)</f>
        <v>0</v>
      </c>
      <c r="F111" s="242"/>
      <c r="G111" s="243"/>
      <c r="H111" s="244">
        <f>SUM(H110)</f>
        <v>0</v>
      </c>
    </row>
    <row r="112" spans="2:12" s="55" customFormat="1">
      <c r="B112" s="108">
        <v>9900</v>
      </c>
      <c r="C112" s="109" t="s">
        <v>338</v>
      </c>
      <c r="D112" s="87"/>
      <c r="E112" s="88"/>
      <c r="F112" s="88"/>
      <c r="G112" s="92"/>
      <c r="H112" s="85"/>
    </row>
    <row r="113" spans="2:8" s="55" customFormat="1">
      <c r="B113" s="108"/>
      <c r="C113" s="112" t="s">
        <v>338</v>
      </c>
      <c r="D113" s="71">
        <v>0</v>
      </c>
      <c r="E113" s="71">
        <v>0</v>
      </c>
      <c r="F113" s="88"/>
      <c r="G113" s="92"/>
      <c r="H113" s="72">
        <f>SUM(D113:E113)</f>
        <v>0</v>
      </c>
    </row>
    <row r="114" spans="2:8" s="12" customFormat="1" ht="12">
      <c r="B114" s="110"/>
      <c r="C114" s="50" t="s">
        <v>407</v>
      </c>
      <c r="D114" s="244">
        <f>SUM(D113)</f>
        <v>0</v>
      </c>
      <c r="E114" s="244">
        <f>SUM(E113)</f>
        <v>0</v>
      </c>
      <c r="F114" s="242"/>
      <c r="G114" s="243"/>
      <c r="H114" s="244">
        <f>SUM(H113)</f>
        <v>0</v>
      </c>
    </row>
    <row r="115" spans="2:8" s="53" customFormat="1" ht="15.75" thickBot="1">
      <c r="B115" s="113"/>
      <c r="C115" s="114" t="s">
        <v>359</v>
      </c>
      <c r="D115" s="98">
        <f>D114+D111+D108+D104+D101+D97+D92+D86+D78+D72+D67+D58+D44+D39+D33+D28+D21+D14+D54+D48</f>
        <v>0</v>
      </c>
      <c r="E115" s="98">
        <f>E114+E111+E108+E104+E101+E97+E92+E86+E78+E72+E67+E58+E44+E39+E33+E28+E21+E14+E54+E48</f>
        <v>0</v>
      </c>
      <c r="F115" s="98"/>
      <c r="G115" s="99"/>
      <c r="H115" s="552">
        <f>H114+H111+H108+H104+H101+H97+H92+H86+H78+H72+H67+H58+H44+H39+H33+H28+H21+H14+H54+H48</f>
        <v>0</v>
      </c>
    </row>
    <row r="117" spans="2:8">
      <c r="C117" s="671" t="s">
        <v>507</v>
      </c>
      <c r="D117" s="672"/>
      <c r="H117" s="450">
        <f>E115+D115</f>
        <v>0</v>
      </c>
    </row>
    <row r="118" spans="2:8">
      <c r="C118" s="673"/>
      <c r="D118" s="674"/>
      <c r="H118" s="449">
        <f>H115</f>
        <v>0</v>
      </c>
    </row>
    <row r="119" spans="2:8">
      <c r="C119" s="673"/>
      <c r="D119" s="674"/>
      <c r="H119" s="449">
        <f>H113+H110+H107+H106+H103+H100+H99+H96+H95+H94+H91+H90+H89+H88+H85+H84+H83+H82+H81+H80+H77+H76+H75+H74+H71+H70+H69+H66+H65+H64+H63+H62+H61+H60+H57+H56+H53+H52+H51+H50+H47+H46+H43+H42+H41+H38+H37+H36+H35+H32+H31+H30+H27+H26+H25+H24+H23+H20+H19+H18+H17+H16+H13+H12+H11+H10</f>
        <v>0</v>
      </c>
    </row>
    <row r="120" spans="2:8">
      <c r="C120" s="673"/>
      <c r="D120" s="674"/>
    </row>
    <row r="121" spans="2:8">
      <c r="C121" s="673"/>
      <c r="D121" s="674"/>
    </row>
    <row r="122" spans="2:8">
      <c r="C122" s="673"/>
      <c r="D122" s="674"/>
    </row>
    <row r="123" spans="2:8">
      <c r="C123" s="675"/>
      <c r="D123" s="676"/>
    </row>
    <row r="124" spans="2:8" ht="21">
      <c r="C124" s="583" t="s">
        <v>261</v>
      </c>
      <c r="D124" s="582"/>
    </row>
    <row r="125" spans="2:8">
      <c r="C125" s="670"/>
      <c r="D125" s="652"/>
      <c r="E125" s="652"/>
      <c r="F125" s="652"/>
      <c r="G125" s="652"/>
      <c r="H125" s="653"/>
    </row>
    <row r="126" spans="2:8">
      <c r="C126" s="654"/>
      <c r="D126" s="655"/>
      <c r="E126" s="655"/>
      <c r="F126" s="655"/>
      <c r="G126" s="655"/>
      <c r="H126" s="656"/>
    </row>
    <row r="127" spans="2:8">
      <c r="C127" s="654"/>
      <c r="D127" s="655"/>
      <c r="E127" s="655"/>
      <c r="F127" s="655"/>
      <c r="G127" s="655"/>
      <c r="H127" s="656"/>
    </row>
    <row r="128" spans="2:8">
      <c r="C128" s="654"/>
      <c r="D128" s="655"/>
      <c r="E128" s="655"/>
      <c r="F128" s="655"/>
      <c r="G128" s="655"/>
      <c r="H128" s="656"/>
    </row>
    <row r="129" spans="3:8">
      <c r="C129" s="654"/>
      <c r="D129" s="655"/>
      <c r="E129" s="655"/>
      <c r="F129" s="655"/>
      <c r="G129" s="655"/>
      <c r="H129" s="656"/>
    </row>
    <row r="130" spans="3:8">
      <c r="C130" s="654"/>
      <c r="D130" s="655"/>
      <c r="E130" s="655"/>
      <c r="F130" s="655"/>
      <c r="G130" s="655"/>
      <c r="H130" s="656"/>
    </row>
    <row r="131" spans="3:8">
      <c r="C131" s="654"/>
      <c r="D131" s="655"/>
      <c r="E131" s="655"/>
      <c r="F131" s="655"/>
      <c r="G131" s="655"/>
      <c r="H131" s="656"/>
    </row>
    <row r="132" spans="3:8">
      <c r="C132" s="654"/>
      <c r="D132" s="655"/>
      <c r="E132" s="655"/>
      <c r="F132" s="655"/>
      <c r="G132" s="655"/>
      <c r="H132" s="656"/>
    </row>
    <row r="133" spans="3:8">
      <c r="C133" s="654"/>
      <c r="D133" s="655"/>
      <c r="E133" s="655"/>
      <c r="F133" s="655"/>
      <c r="G133" s="655"/>
      <c r="H133" s="656"/>
    </row>
    <row r="134" spans="3:8">
      <c r="C134" s="657"/>
      <c r="D134" s="658"/>
      <c r="E134" s="658"/>
      <c r="F134" s="658"/>
      <c r="G134" s="658"/>
      <c r="H134" s="659"/>
    </row>
  </sheetData>
  <sheetProtection algorithmName="SHA-512" hashValue="+96W22Rhb0Rq8T35er6H35GFOE6nSTNn9z2VamTFJah3xxpJeEwAb0v3aPIBs6SufN4kAleKlOVnO/xEHwmwIg==" saltValue="w2SWoyECT7IyCDZXrLsW2A==" spinCount="100000" sheet="1" selectLockedCells="1"/>
  <mergeCells count="5">
    <mergeCell ref="B1:H1"/>
    <mergeCell ref="B2:H2"/>
    <mergeCell ref="B3:H3"/>
    <mergeCell ref="C125:H134"/>
    <mergeCell ref="C117:D123"/>
  </mergeCells>
  <phoneticPr fontId="4" type="noConversion"/>
  <dataValidations count="1">
    <dataValidation type="decimal" allowBlank="1" showInputMessage="1" showErrorMessage="1" sqref="D10:G13 D16:G20 D114:G114 D88:G91 D60:G66 D69:G71 D23:G27 D46:G47 D56:G57 D35:G38 D41:G43 D99:G100 D111:G111 D103:G103 D50:G53 D74:G77 D94:G96 D106:G107 D80:G85 D30:G32 D110:E110 D113:E113" xr:uid="{00000000-0002-0000-0600-000000000000}">
      <formula1>-5000000000000</formula1>
      <formula2>5000000000000</formula2>
    </dataValidation>
  </dataValidations>
  <printOptions horizontalCentered="1"/>
  <pageMargins left="0.2" right="0.2" top="0.37" bottom="0.5" header="0.28000000000000003" footer="0.26"/>
  <pageSetup scale="95" fitToHeight="2" orientation="portrait" r:id="rId1"/>
  <headerFooter alignWithMargins="0">
    <oddFooter>&amp;R&amp;"Calibri,Regular"Expense Detail: &amp;P</oddFooter>
  </headerFooter>
  <rowBreaks count="1" manualBreakCount="1">
    <brk id="58" max="16383" man="1"/>
  </rowBreaks>
  <ignoredErrors>
    <ignoredError sqref="H117"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7"/>
  </sheetPr>
  <dimension ref="B1:E38"/>
  <sheetViews>
    <sheetView showGridLines="0" workbookViewId="0">
      <selection activeCell="E22" sqref="E22:E25"/>
    </sheetView>
  </sheetViews>
  <sheetFormatPr defaultColWidth="9.140625" defaultRowHeight="15"/>
  <cols>
    <col min="1" max="1" width="9.140625" style="219"/>
    <col min="2" max="2" width="10.42578125" style="219" customWidth="1"/>
    <col min="3" max="3" width="33.28515625" style="219" customWidth="1"/>
    <col min="4" max="4" width="36.5703125" style="219" customWidth="1"/>
    <col min="5" max="5" width="20.5703125" style="219" customWidth="1"/>
    <col min="6" max="16384" width="9.140625" style="219"/>
  </cols>
  <sheetData>
    <row r="1" spans="2:5" s="245" customFormat="1" ht="29.25" customHeight="1">
      <c r="B1" s="336"/>
      <c r="C1" s="336"/>
      <c r="D1" s="336"/>
      <c r="E1" s="336"/>
    </row>
    <row r="2" spans="2:5" s="245" customFormat="1" ht="27.75" customHeight="1">
      <c r="B2" s="336"/>
      <c r="C2" s="336"/>
      <c r="D2" s="336"/>
      <c r="E2" s="336"/>
    </row>
    <row r="3" spans="2:5" s="245" customFormat="1" ht="26.25" customHeight="1">
      <c r="B3" s="683" t="str">
        <f>Cover!E9</f>
        <v>Parish Name</v>
      </c>
      <c r="C3" s="683"/>
      <c r="D3" s="683"/>
      <c r="E3" s="683"/>
    </row>
    <row r="4" spans="2:5" s="245" customFormat="1" ht="25.5" customHeight="1">
      <c r="B4" s="647" t="s">
        <v>428</v>
      </c>
      <c r="C4" s="647"/>
      <c r="D4" s="647"/>
      <c r="E4" s="647"/>
    </row>
    <row r="5" spans="2:5" s="3" customFormat="1" ht="5.25" customHeight="1">
      <c r="B5" s="346"/>
      <c r="C5" s="347"/>
      <c r="D5" s="348"/>
      <c r="E5" s="349"/>
    </row>
    <row r="6" spans="2:5" s="3" customFormat="1" ht="1.5" customHeight="1" thickBot="1">
      <c r="B6" s="103"/>
      <c r="C6" s="103"/>
    </row>
    <row r="7" spans="2:5" ht="21" customHeight="1">
      <c r="B7" s="680" t="s">
        <v>464</v>
      </c>
      <c r="C7" s="681"/>
      <c r="D7" s="681"/>
      <c r="E7" s="682"/>
    </row>
    <row r="8" spans="2:5" ht="15" customHeight="1" thickBot="1">
      <c r="B8" s="690" t="s">
        <v>462</v>
      </c>
      <c r="C8" s="691"/>
      <c r="D8" s="691"/>
      <c r="E8" s="442" t="s">
        <v>463</v>
      </c>
    </row>
    <row r="9" spans="2:5" ht="20.25" customHeight="1" thickBot="1">
      <c r="B9" s="687" t="s">
        <v>370</v>
      </c>
      <c r="C9" s="688"/>
      <c r="D9" s="688"/>
      <c r="E9" s="689"/>
    </row>
    <row r="10" spans="2:5" ht="18.75" customHeight="1">
      <c r="B10" s="246" t="s">
        <v>363</v>
      </c>
      <c r="C10" s="247" t="s">
        <v>365</v>
      </c>
      <c r="D10" s="536" t="s">
        <v>429</v>
      </c>
      <c r="E10" s="538" t="s">
        <v>522</v>
      </c>
    </row>
    <row r="11" spans="2:5" ht="18.75" customHeight="1">
      <c r="B11" s="248"/>
      <c r="C11" s="249"/>
      <c r="D11" s="684"/>
      <c r="E11" s="539"/>
    </row>
    <row r="12" spans="2:5" ht="17.25" customHeight="1">
      <c r="B12" s="250" t="s">
        <v>361</v>
      </c>
      <c r="C12" s="251" t="s">
        <v>364</v>
      </c>
      <c r="D12" s="685"/>
      <c r="E12" s="540" t="s">
        <v>518</v>
      </c>
    </row>
    <row r="13" spans="2:5" ht="21.75" customHeight="1" thickBot="1">
      <c r="B13" s="252"/>
      <c r="C13" s="253"/>
      <c r="D13" s="686"/>
      <c r="E13" s="541"/>
    </row>
    <row r="14" spans="2:5" ht="18.75" customHeight="1">
      <c r="B14" s="254" t="s">
        <v>363</v>
      </c>
      <c r="C14" s="537" t="s">
        <v>365</v>
      </c>
      <c r="D14" s="538" t="s">
        <v>429</v>
      </c>
      <c r="E14" s="538" t="s">
        <v>522</v>
      </c>
    </row>
    <row r="15" spans="2:5" ht="18.75" customHeight="1">
      <c r="B15" s="248"/>
      <c r="C15" s="249"/>
      <c r="D15" s="684"/>
      <c r="E15" s="539"/>
    </row>
    <row r="16" spans="2:5" ht="20.25" customHeight="1">
      <c r="B16" s="250" t="s">
        <v>361</v>
      </c>
      <c r="C16" s="251" t="s">
        <v>364</v>
      </c>
      <c r="D16" s="685"/>
      <c r="E16" s="540" t="s">
        <v>518</v>
      </c>
    </row>
    <row r="17" spans="2:5" ht="17.25" customHeight="1" thickBot="1">
      <c r="B17" s="255"/>
      <c r="C17" s="256"/>
      <c r="D17" s="686"/>
      <c r="E17" s="541"/>
    </row>
    <row r="18" spans="2:5" ht="18.75" customHeight="1">
      <c r="B18" s="254" t="s">
        <v>363</v>
      </c>
      <c r="C18" s="537" t="s">
        <v>365</v>
      </c>
      <c r="D18" s="538" t="s">
        <v>429</v>
      </c>
      <c r="E18" s="538" t="s">
        <v>522</v>
      </c>
    </row>
    <row r="19" spans="2:5" ht="18.75" customHeight="1">
      <c r="B19" s="248"/>
      <c r="C19" s="249"/>
      <c r="D19" s="684"/>
      <c r="E19" s="539"/>
    </row>
    <row r="20" spans="2:5" ht="17.25" customHeight="1">
      <c r="B20" s="250" t="s">
        <v>361</v>
      </c>
      <c r="C20" s="251" t="s">
        <v>364</v>
      </c>
      <c r="D20" s="685"/>
      <c r="E20" s="540" t="s">
        <v>518</v>
      </c>
    </row>
    <row r="21" spans="2:5" ht="21.75" customHeight="1" thickBot="1">
      <c r="B21" s="252"/>
      <c r="C21" s="253"/>
      <c r="D21" s="686"/>
      <c r="E21" s="541"/>
    </row>
    <row r="22" spans="2:5" ht="18.75" customHeight="1">
      <c r="B22" s="254" t="s">
        <v>363</v>
      </c>
      <c r="C22" s="537" t="s">
        <v>365</v>
      </c>
      <c r="D22" s="538" t="s">
        <v>429</v>
      </c>
      <c r="E22" s="538" t="s">
        <v>522</v>
      </c>
    </row>
    <row r="23" spans="2:5" ht="18.75" customHeight="1">
      <c r="B23" s="248"/>
      <c r="C23" s="249"/>
      <c r="D23" s="684"/>
      <c r="E23" s="539"/>
    </row>
    <row r="24" spans="2:5" ht="17.25" customHeight="1">
      <c r="B24" s="250" t="s">
        <v>361</v>
      </c>
      <c r="C24" s="251" t="s">
        <v>364</v>
      </c>
      <c r="D24" s="685"/>
      <c r="E24" s="540" t="s">
        <v>518</v>
      </c>
    </row>
    <row r="25" spans="2:5" ht="21.75" customHeight="1" thickBot="1">
      <c r="B25" s="255"/>
      <c r="C25" s="256"/>
      <c r="D25" s="686"/>
      <c r="E25" s="541"/>
    </row>
    <row r="26" spans="2:5" ht="3" customHeight="1" thickBot="1">
      <c r="B26" s="257"/>
      <c r="C26" s="258"/>
      <c r="D26" s="258"/>
      <c r="E26" s="259"/>
    </row>
    <row r="27" spans="2:5" ht="18.75" customHeight="1" thickBot="1">
      <c r="B27" s="687" t="s">
        <v>362</v>
      </c>
      <c r="C27" s="688"/>
      <c r="D27" s="688"/>
      <c r="E27" s="689"/>
    </row>
    <row r="28" spans="2:5" ht="21" customHeight="1" thickBot="1">
      <c r="B28" s="677" t="s">
        <v>465</v>
      </c>
      <c r="C28" s="678"/>
      <c r="D28" s="678"/>
      <c r="E28" s="679"/>
    </row>
    <row r="29" spans="2:5" ht="18.75" customHeight="1">
      <c r="B29" s="246" t="s">
        <v>363</v>
      </c>
      <c r="C29" s="260" t="s">
        <v>364</v>
      </c>
      <c r="D29" s="261" t="s">
        <v>430</v>
      </c>
      <c r="E29" s="262" t="s">
        <v>367</v>
      </c>
    </row>
    <row r="30" spans="2:5" ht="18" customHeight="1">
      <c r="B30" s="337"/>
      <c r="C30" s="338"/>
      <c r="D30" s="338"/>
      <c r="E30" s="339"/>
    </row>
    <row r="31" spans="2:5" ht="18" customHeight="1">
      <c r="B31" s="337"/>
      <c r="C31" s="338"/>
      <c r="D31" s="338"/>
      <c r="E31" s="339"/>
    </row>
    <row r="32" spans="2:5" ht="18" customHeight="1">
      <c r="B32" s="337"/>
      <c r="C32" s="338"/>
      <c r="D32" s="338"/>
      <c r="E32" s="339"/>
    </row>
    <row r="33" spans="2:5" ht="18" customHeight="1">
      <c r="B33" s="337"/>
      <c r="C33" s="338"/>
      <c r="D33" s="338"/>
      <c r="E33" s="339"/>
    </row>
    <row r="34" spans="2:5" ht="18" customHeight="1">
      <c r="B34" s="337"/>
      <c r="C34" s="338"/>
      <c r="D34" s="338"/>
      <c r="E34" s="339"/>
    </row>
    <row r="35" spans="2:5" ht="18" customHeight="1">
      <c r="B35" s="337"/>
      <c r="C35" s="338"/>
      <c r="D35" s="338"/>
      <c r="E35" s="339"/>
    </row>
    <row r="36" spans="2:5" ht="18" customHeight="1">
      <c r="B36" s="337"/>
      <c r="C36" s="338"/>
      <c r="D36" s="338"/>
      <c r="E36" s="339"/>
    </row>
    <row r="37" spans="2:5" ht="18" customHeight="1">
      <c r="B37" s="337"/>
      <c r="C37" s="338"/>
      <c r="D37" s="338"/>
      <c r="E37" s="339"/>
    </row>
    <row r="38" spans="2:5" ht="18" customHeight="1" thickBot="1">
      <c r="B38" s="340"/>
      <c r="C38" s="341"/>
      <c r="D38" s="341"/>
      <c r="E38" s="342"/>
    </row>
  </sheetData>
  <mergeCells count="11">
    <mergeCell ref="B28:E28"/>
    <mergeCell ref="B7:E7"/>
    <mergeCell ref="B3:E3"/>
    <mergeCell ref="B4:E4"/>
    <mergeCell ref="D23:D25"/>
    <mergeCell ref="B27:E27"/>
    <mergeCell ref="B9:E9"/>
    <mergeCell ref="B8:D8"/>
    <mergeCell ref="D11:D13"/>
    <mergeCell ref="D15:D17"/>
    <mergeCell ref="D19:D21"/>
  </mergeCells>
  <printOptions horizontalCentered="1"/>
  <pageMargins left="0.27" right="0.19" top="0.38" bottom="0.5" header="0.5" footer="0.27"/>
  <pageSetup orientation="portrait" r:id="rId1"/>
  <headerFooter alignWithMargins="0">
    <oddFooter>&amp;R&amp;"Calibri,Regular"Bank/Credit Card Accounts: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40000"/>
  </sheetPr>
  <dimension ref="B3:K43"/>
  <sheetViews>
    <sheetView showGridLines="0" workbookViewId="0">
      <selection activeCell="R21" sqref="R21"/>
    </sheetView>
  </sheetViews>
  <sheetFormatPr defaultColWidth="9.140625" defaultRowHeight="12.75"/>
  <cols>
    <col min="1" max="1" width="9.140625" style="265"/>
    <col min="2" max="2" width="4" style="265" customWidth="1"/>
    <col min="3" max="3" width="1.140625" style="265" customWidth="1"/>
    <col min="4" max="8" width="9.140625" style="265"/>
    <col min="9" max="9" width="14.28515625" style="265" customWidth="1"/>
    <col min="10" max="10" width="20.7109375" style="265" customWidth="1"/>
    <col min="11" max="11" width="2.5703125" style="265" customWidth="1"/>
    <col min="12" max="16384" width="9.140625" style="265"/>
  </cols>
  <sheetData>
    <row r="3" spans="2:11" s="263" customFormat="1" ht="22.5">
      <c r="C3" s="267"/>
      <c r="D3" s="267"/>
      <c r="E3" s="683" t="str">
        <f>Cover!E9</f>
        <v>Parish Name</v>
      </c>
      <c r="F3" s="683"/>
      <c r="G3" s="683"/>
      <c r="H3" s="683"/>
      <c r="I3" s="683"/>
      <c r="J3" s="683"/>
      <c r="K3" s="683"/>
    </row>
    <row r="4" spans="2:11" s="266" customFormat="1" ht="23.25">
      <c r="C4" s="268"/>
      <c r="D4" s="268"/>
      <c r="E4" s="269"/>
      <c r="F4" s="692" t="s">
        <v>426</v>
      </c>
      <c r="G4" s="692"/>
      <c r="H4" s="692"/>
      <c r="I4" s="692"/>
      <c r="J4" s="692"/>
      <c r="K4" s="692"/>
    </row>
    <row r="5" spans="2:11" s="263" customFormat="1" ht="18.75">
      <c r="B5" s="693" t="s">
        <v>523</v>
      </c>
      <c r="C5" s="693"/>
      <c r="D5" s="693"/>
      <c r="E5" s="693"/>
      <c r="F5" s="693"/>
      <c r="G5" s="693"/>
      <c r="H5" s="693"/>
      <c r="I5" s="693"/>
      <c r="J5" s="693"/>
      <c r="K5" s="693"/>
    </row>
    <row r="6" spans="2:11" s="263" customFormat="1" ht="5.25" customHeight="1">
      <c r="B6" s="694"/>
      <c r="C6" s="694"/>
      <c r="D6" s="694"/>
      <c r="E6" s="694"/>
      <c r="F6" s="694"/>
      <c r="G6" s="694"/>
      <c r="H6" s="694"/>
      <c r="I6" s="694"/>
      <c r="J6" s="694"/>
      <c r="K6" s="694"/>
    </row>
    <row r="7" spans="2:11" s="263" customFormat="1" ht="5.25" customHeight="1">
      <c r="B7" s="264"/>
      <c r="C7" s="264"/>
      <c r="D7" s="264"/>
      <c r="E7" s="264"/>
      <c r="F7" s="264"/>
      <c r="G7" s="264"/>
      <c r="H7" s="264"/>
      <c r="I7" s="264"/>
      <c r="J7" s="264"/>
      <c r="K7" s="264"/>
    </row>
    <row r="8" spans="2:11" ht="0.75" customHeight="1">
      <c r="B8" s="264"/>
      <c r="C8" s="264"/>
      <c r="D8" s="264"/>
      <c r="E8" s="264"/>
      <c r="F8" s="264"/>
      <c r="G8" s="264"/>
      <c r="H8" s="264"/>
      <c r="I8" s="264"/>
      <c r="J8" s="264"/>
      <c r="K8" s="264"/>
    </row>
    <row r="9" spans="2:11" ht="12" customHeight="1">
      <c r="B9" s="271"/>
      <c r="C9" s="271"/>
      <c r="D9" s="271"/>
      <c r="E9" s="271"/>
      <c r="F9" s="271"/>
      <c r="G9" s="271"/>
      <c r="H9" s="271"/>
      <c r="I9" s="271"/>
      <c r="J9" s="271"/>
      <c r="K9" s="271"/>
    </row>
    <row r="10" spans="2:11" ht="16.5">
      <c r="B10" s="287" t="s">
        <v>416</v>
      </c>
      <c r="C10" s="272"/>
      <c r="D10" s="272" t="s">
        <v>524</v>
      </c>
      <c r="E10" s="272"/>
      <c r="F10" s="272"/>
      <c r="G10" s="272"/>
      <c r="H10" s="272"/>
      <c r="I10" s="273"/>
      <c r="J10" s="430">
        <f>'Income Detail'!G14</f>
        <v>0</v>
      </c>
      <c r="K10" s="271"/>
    </row>
    <row r="11" spans="2:11" ht="16.5">
      <c r="B11" s="288"/>
      <c r="C11" s="272"/>
      <c r="D11" s="272"/>
      <c r="E11" s="272"/>
      <c r="F11" s="272"/>
      <c r="G11" s="272"/>
      <c r="H11" s="275"/>
      <c r="I11" s="273"/>
      <c r="J11" s="431"/>
      <c r="K11" s="271"/>
    </row>
    <row r="12" spans="2:11" ht="16.5">
      <c r="B12" s="287" t="s">
        <v>417</v>
      </c>
      <c r="C12" s="272"/>
      <c r="D12" s="286" t="s">
        <v>425</v>
      </c>
      <c r="E12" s="277"/>
      <c r="F12" s="277"/>
      <c r="G12" s="277"/>
      <c r="H12" s="277"/>
      <c r="I12" s="278"/>
      <c r="J12" s="430">
        <v>0</v>
      </c>
      <c r="K12" s="271"/>
    </row>
    <row r="13" spans="2:11" ht="16.5">
      <c r="B13" s="287"/>
      <c r="C13" s="272"/>
      <c r="D13" s="286"/>
      <c r="E13" s="277"/>
      <c r="F13" s="277"/>
      <c r="G13" s="277"/>
      <c r="H13" s="277"/>
      <c r="I13" s="278"/>
      <c r="J13" s="431"/>
      <c r="K13" s="271"/>
    </row>
    <row r="14" spans="2:11" ht="16.5">
      <c r="B14" s="288"/>
      <c r="C14" s="279"/>
      <c r="D14" s="279" t="s">
        <v>427</v>
      </c>
      <c r="E14" s="279"/>
      <c r="F14" s="279"/>
      <c r="G14" s="279"/>
      <c r="H14" s="280"/>
      <c r="I14" s="281"/>
      <c r="J14" s="432"/>
      <c r="K14" s="271"/>
    </row>
    <row r="15" spans="2:11" ht="16.5">
      <c r="B15" s="288"/>
      <c r="C15" s="272"/>
      <c r="D15" s="282"/>
      <c r="E15" s="282"/>
      <c r="F15" s="282"/>
      <c r="G15" s="282"/>
      <c r="H15" s="283"/>
      <c r="I15" s="274"/>
      <c r="J15" s="431"/>
      <c r="K15" s="271"/>
    </row>
    <row r="16" spans="2:11" ht="16.5">
      <c r="B16" s="288"/>
      <c r="C16" s="272"/>
      <c r="D16" s="696"/>
      <c r="E16" s="696"/>
      <c r="F16" s="696"/>
      <c r="G16" s="696"/>
      <c r="H16" s="696"/>
      <c r="I16" s="696"/>
      <c r="J16" s="431"/>
      <c r="K16" s="271"/>
    </row>
    <row r="17" spans="2:11" ht="16.5">
      <c r="B17" s="288"/>
      <c r="C17" s="272"/>
      <c r="D17" s="696"/>
      <c r="E17" s="696"/>
      <c r="F17" s="696"/>
      <c r="G17" s="696"/>
      <c r="H17" s="696"/>
      <c r="I17" s="696"/>
      <c r="J17" s="431"/>
      <c r="K17" s="271"/>
    </row>
    <row r="18" spans="2:11" ht="16.5">
      <c r="B18" s="288"/>
      <c r="C18" s="272"/>
      <c r="D18" s="696"/>
      <c r="E18" s="696"/>
      <c r="F18" s="696"/>
      <c r="G18" s="696"/>
      <c r="H18" s="696"/>
      <c r="I18" s="696"/>
      <c r="J18" s="431"/>
      <c r="K18" s="271"/>
    </row>
    <row r="19" spans="2:11" ht="16.5">
      <c r="B19" s="288"/>
      <c r="C19" s="272"/>
      <c r="D19" s="272"/>
      <c r="E19" s="272"/>
      <c r="F19" s="272"/>
      <c r="G19" s="272"/>
      <c r="H19" s="275"/>
      <c r="I19" s="273"/>
      <c r="J19" s="431"/>
      <c r="K19" s="271"/>
    </row>
    <row r="20" spans="2:11" ht="17.25" thickBot="1">
      <c r="B20" s="287" t="s">
        <v>418</v>
      </c>
      <c r="C20" s="272"/>
      <c r="D20" s="272" t="s">
        <v>419</v>
      </c>
      <c r="E20" s="272"/>
      <c r="F20" s="272"/>
      <c r="G20" s="272"/>
      <c r="H20" s="275"/>
      <c r="I20" s="273"/>
      <c r="J20" s="433">
        <f>J10-J12</f>
        <v>0</v>
      </c>
      <c r="K20" s="271"/>
    </row>
    <row r="21" spans="2:11" ht="4.5" customHeight="1" thickTop="1">
      <c r="B21" s="289"/>
      <c r="C21" s="271"/>
      <c r="D21" s="271"/>
      <c r="E21" s="271"/>
      <c r="F21" s="271"/>
      <c r="G21" s="271"/>
      <c r="H21" s="284"/>
      <c r="I21" s="276"/>
      <c r="J21" s="431"/>
      <c r="K21" s="271"/>
    </row>
    <row r="22" spans="2:11" ht="7.5" customHeight="1">
      <c r="B22" s="289"/>
      <c r="C22" s="271"/>
      <c r="D22" s="271"/>
      <c r="E22" s="271"/>
      <c r="F22" s="271"/>
      <c r="G22" s="271"/>
      <c r="H22" s="284"/>
      <c r="I22" s="276"/>
      <c r="J22" s="431"/>
      <c r="K22" s="271"/>
    </row>
    <row r="23" spans="2:11" ht="15">
      <c r="B23" s="289"/>
      <c r="C23" s="271"/>
      <c r="D23" s="271"/>
      <c r="E23" s="271"/>
      <c r="F23" s="271"/>
      <c r="G23" s="271"/>
      <c r="H23" s="284"/>
      <c r="I23" s="276"/>
      <c r="J23" s="431"/>
      <c r="K23" s="271"/>
    </row>
    <row r="24" spans="2:11" ht="17.25">
      <c r="B24" s="287" t="s">
        <v>420</v>
      </c>
      <c r="C24" s="272"/>
      <c r="D24" s="285" t="s">
        <v>421</v>
      </c>
      <c r="E24" s="272"/>
      <c r="F24" s="272"/>
      <c r="G24" s="272"/>
      <c r="H24" s="275"/>
      <c r="I24" s="273"/>
      <c r="J24" s="431"/>
      <c r="K24" s="271"/>
    </row>
    <row r="25" spans="2:11" ht="16.5">
      <c r="B25" s="272"/>
      <c r="C25" s="272"/>
      <c r="D25" s="272" t="s">
        <v>422</v>
      </c>
      <c r="E25" s="272"/>
      <c r="F25" s="272"/>
      <c r="G25" s="272"/>
      <c r="H25" s="275"/>
      <c r="I25" s="273"/>
      <c r="J25" s="431"/>
      <c r="K25" s="271"/>
    </row>
    <row r="26" spans="2:11" ht="16.5">
      <c r="B26" s="272"/>
      <c r="C26" s="272"/>
      <c r="D26" s="272" t="s">
        <v>535</v>
      </c>
      <c r="E26" s="272"/>
      <c r="F26" s="272"/>
      <c r="G26" s="272"/>
      <c r="H26" s="275"/>
      <c r="I26" s="273"/>
      <c r="J26" s="431"/>
      <c r="K26" s="271"/>
    </row>
    <row r="27" spans="2:11" ht="16.5">
      <c r="B27" s="272"/>
      <c r="C27" s="272"/>
      <c r="D27" s="272" t="s">
        <v>423</v>
      </c>
      <c r="E27" s="272"/>
      <c r="F27" s="272"/>
      <c r="G27" s="272"/>
      <c r="H27" s="275"/>
      <c r="I27" s="273"/>
      <c r="J27" s="431"/>
      <c r="K27" s="271"/>
    </row>
    <row r="28" spans="2:11" ht="16.5">
      <c r="B28" s="272"/>
      <c r="C28" s="272"/>
      <c r="D28" s="272" t="s">
        <v>424</v>
      </c>
      <c r="E28" s="272"/>
      <c r="F28" s="272"/>
      <c r="G28" s="272"/>
      <c r="H28" s="275"/>
      <c r="I28" s="273"/>
      <c r="J28" s="431"/>
      <c r="K28" s="271"/>
    </row>
    <row r="29" spans="2:11" ht="16.5">
      <c r="B29" s="272"/>
      <c r="C29" s="272"/>
      <c r="D29" s="272"/>
      <c r="E29" s="272"/>
      <c r="F29" s="272"/>
      <c r="G29" s="272"/>
      <c r="H29" s="275"/>
      <c r="I29" s="273"/>
      <c r="J29" s="431"/>
      <c r="K29" s="271"/>
    </row>
    <row r="30" spans="2:11" ht="17.25">
      <c r="B30" s="272"/>
      <c r="C30" s="272"/>
      <c r="E30" s="345"/>
      <c r="F30" s="697" t="s">
        <v>433</v>
      </c>
      <c r="G30" s="697"/>
      <c r="H30" s="697"/>
      <c r="I30" s="697"/>
      <c r="J30" s="430">
        <f>J20*0.08</f>
        <v>0</v>
      </c>
      <c r="K30" s="271"/>
    </row>
    <row r="31" spans="2:11" ht="5.25" customHeight="1">
      <c r="B31" s="272"/>
      <c r="C31" s="272"/>
      <c r="D31" s="285"/>
      <c r="E31" s="271"/>
      <c r="F31" s="288"/>
      <c r="G31" s="288"/>
      <c r="H31" s="350"/>
      <c r="I31" s="351"/>
      <c r="J31" s="431"/>
      <c r="K31" s="271"/>
    </row>
    <row r="32" spans="2:11" ht="17.25">
      <c r="B32" s="272"/>
      <c r="C32" s="272"/>
      <c r="E32" s="345"/>
      <c r="F32" s="697" t="s">
        <v>432</v>
      </c>
      <c r="G32" s="697"/>
      <c r="H32" s="697"/>
      <c r="I32" s="697"/>
      <c r="J32" s="430">
        <f>J20*0.025</f>
        <v>0</v>
      </c>
      <c r="K32" s="271"/>
    </row>
    <row r="33" spans="2:11" ht="17.25">
      <c r="B33" s="272"/>
      <c r="C33" s="272"/>
      <c r="D33" s="285"/>
      <c r="E33" s="271"/>
      <c r="F33" s="272"/>
      <c r="G33" s="272"/>
      <c r="H33" s="275"/>
      <c r="I33" s="273"/>
      <c r="J33" s="431"/>
      <c r="K33" s="271"/>
    </row>
    <row r="34" spans="2:11" ht="18" thickBot="1">
      <c r="B34" s="272"/>
      <c r="C34" s="272"/>
      <c r="D34" s="697" t="s">
        <v>434</v>
      </c>
      <c r="E34" s="697"/>
      <c r="F34" s="697"/>
      <c r="G34" s="697"/>
      <c r="H34" s="697"/>
      <c r="I34" s="697"/>
      <c r="J34" s="441">
        <f>J30+J32</f>
        <v>0</v>
      </c>
      <c r="K34" s="271"/>
    </row>
    <row r="35" spans="2:11" ht="7.5" customHeight="1" thickBot="1">
      <c r="B35" s="291"/>
      <c r="C35" s="291"/>
      <c r="D35" s="292"/>
      <c r="E35" s="291"/>
      <c r="F35" s="291"/>
      <c r="G35" s="291"/>
      <c r="H35" s="293"/>
      <c r="I35" s="294"/>
      <c r="J35" s="294"/>
      <c r="K35" s="271"/>
    </row>
    <row r="36" spans="2:11" ht="6" customHeight="1">
      <c r="B36" s="271"/>
      <c r="C36" s="271"/>
      <c r="D36" s="271"/>
      <c r="E36" s="271"/>
      <c r="F36" s="271"/>
      <c r="G36" s="271"/>
      <c r="H36" s="271"/>
      <c r="I36" s="290"/>
      <c r="J36" s="290"/>
      <c r="K36" s="271"/>
    </row>
    <row r="37" spans="2:11" ht="106.5" customHeight="1">
      <c r="B37" s="695" t="s">
        <v>525</v>
      </c>
      <c r="C37" s="695"/>
      <c r="D37" s="695"/>
      <c r="E37" s="695"/>
      <c r="F37" s="695"/>
      <c r="G37" s="695"/>
      <c r="H37" s="695"/>
      <c r="I37" s="695"/>
      <c r="J37" s="695"/>
      <c r="K37" s="695"/>
    </row>
    <row r="38" spans="2:11" ht="18" customHeight="1">
      <c r="B38" s="344"/>
      <c r="C38" s="264"/>
      <c r="D38" s="264"/>
      <c r="E38" s="264"/>
      <c r="F38" s="264"/>
      <c r="G38" s="264"/>
      <c r="H38" s="264"/>
      <c r="I38" s="264"/>
      <c r="J38" s="264"/>
      <c r="K38" s="264"/>
    </row>
    <row r="39" spans="2:11" ht="12.75" customHeight="1"/>
    <row r="40" spans="2:11" ht="12.75" customHeight="1"/>
    <row r="42" spans="2:11" ht="12.75" customHeight="1"/>
    <row r="43" spans="2:11" ht="12.75" customHeight="1"/>
  </sheetData>
  <mergeCells count="11">
    <mergeCell ref="E3:K3"/>
    <mergeCell ref="F4:K4"/>
    <mergeCell ref="B5:K5"/>
    <mergeCell ref="B6:K6"/>
    <mergeCell ref="B37:K37"/>
    <mergeCell ref="D16:I16"/>
    <mergeCell ref="D17:I17"/>
    <mergeCell ref="D34:I34"/>
    <mergeCell ref="F30:I30"/>
    <mergeCell ref="F32:I32"/>
    <mergeCell ref="D18:I18"/>
  </mergeCells>
  <printOptions horizontalCentered="1"/>
  <pageMargins left="0.23" right="0.3" top="0.52" bottom="1" header="0.28000000000000003" footer="0.5"/>
  <pageSetup orientation="portrait" r:id="rId1"/>
  <headerFooter alignWithMargins="0">
    <oddFooter>&amp;R&amp;"Calibri,Regular"Assessment: &amp;P</oddFooter>
  </headerFooter>
  <ignoredErrors>
    <ignoredError sqref="B10 B12 B20 B2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Instructions</vt:lpstr>
      <vt:lpstr>Cover</vt:lpstr>
      <vt:lpstr>Financial Summary</vt:lpstr>
      <vt:lpstr>Balance Sheet </vt:lpstr>
      <vt:lpstr>IS Summary </vt:lpstr>
      <vt:lpstr>Income Detail</vt:lpstr>
      <vt:lpstr>Expense Detail</vt:lpstr>
      <vt:lpstr>Bank and Credit Card</vt:lpstr>
      <vt:lpstr>Assessment</vt:lpstr>
      <vt:lpstr>Sample -Parish Report</vt:lpstr>
      <vt:lpstr>Trial Balance</vt:lpstr>
      <vt:lpstr>Instructions!OLE_LINK1</vt:lpstr>
      <vt:lpstr>Assessment!Print_Area</vt:lpstr>
      <vt:lpstr>'Balance Sheet '!Print_Area</vt:lpstr>
      <vt:lpstr>'Bank and Credit Card'!Print_Area</vt:lpstr>
      <vt:lpstr>Cover!Print_Area</vt:lpstr>
      <vt:lpstr>'Expense Detail'!Print_Area</vt:lpstr>
      <vt:lpstr>'Financial Summary'!Print_Area</vt:lpstr>
      <vt:lpstr>'Income Detail'!Print_Area</vt:lpstr>
      <vt:lpstr>Instructions!Print_Area</vt:lpstr>
      <vt:lpstr>'IS Summary '!Print_Area</vt:lpstr>
      <vt:lpstr>'Sample -Parish Report'!Print_Area</vt:lpstr>
      <vt:lpstr>Assessment!Print_Titles</vt:lpstr>
      <vt:lpstr>'Balance Sheet '!Print_Titles</vt:lpstr>
      <vt:lpstr>'Bank and Credit Card'!Print_Titles</vt:lpstr>
      <vt:lpstr>Cover!Print_Titles</vt:lpstr>
      <vt:lpstr>'Expense Detail'!Print_Titles</vt:lpstr>
      <vt:lpstr>'Financial Summary'!Print_Titles</vt:lpstr>
      <vt:lpstr>'Income Detail'!Print_Titles</vt:lpstr>
      <vt:lpstr>Instructions!Print_Titles</vt:lpstr>
      <vt:lpstr>'IS Summary '!Print_Titles</vt:lpstr>
      <vt:lpstr>'Sample -Parish Report'!Print_Titles</vt:lpstr>
    </vt:vector>
  </TitlesOfParts>
  <Company>Catholic Diocese of Arlington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mleonard</dc:creator>
  <cp:lastModifiedBy>Maribeth Leonard</cp:lastModifiedBy>
  <cp:lastPrinted>2026-05-19T19:55:47Z</cp:lastPrinted>
  <dcterms:created xsi:type="dcterms:W3CDTF">2009-10-16T12:47:12Z</dcterms:created>
  <dcterms:modified xsi:type="dcterms:W3CDTF">2026-05-19T19:58:34Z</dcterms:modified>
</cp:coreProperties>
</file>